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Григель\AppData\Local\Microsoft\Windows\INetCache\Content.Outlook\MFXNBWID\"/>
    </mc:Choice>
  </mc:AlternateContent>
  <xr:revisionPtr revIDLastSave="0" documentId="13_ncr:1_{053F6317-A28C-4086-B20D-70B69AE3775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.01" sheetId="1" r:id="rId1"/>
    <sheet name="1.02" sheetId="3" r:id="rId2"/>
    <sheet name="1.03" sheetId="4" r:id="rId3"/>
    <sheet name="1.Ю4" sheetId="5" r:id="rId4"/>
    <sheet name="2.01" sheetId="2" r:id="rId5"/>
    <sheet name="2.02" sheetId="6" r:id="rId6"/>
    <sheet name="2.03" sheetId="7" r:id="rId7"/>
    <sheet name="2.Ю4" sheetId="9" r:id="rId8"/>
    <sheet name="2.04" sheetId="8" r:id="rId9"/>
    <sheet name="2.Ю6" sheetId="10" r:id="rId10"/>
  </sheets>
  <definedNames>
    <definedName name="_ftn1" localSheetId="0">'1.01'!#REF!</definedName>
    <definedName name="_ftn1" localSheetId="1">'1.02'!#REF!</definedName>
    <definedName name="_ftn1" localSheetId="2">'1.03'!#REF!</definedName>
    <definedName name="_ftn1" localSheetId="3">'1.Ю4'!#REF!</definedName>
    <definedName name="_ftn1" localSheetId="4">'2.01'!#REF!</definedName>
    <definedName name="_ftn1" localSheetId="5">'2.02'!#REF!</definedName>
    <definedName name="_ftn1" localSheetId="6">'2.03'!#REF!</definedName>
    <definedName name="_ftn1" localSheetId="8">'2.04'!#REF!</definedName>
    <definedName name="_ftn1" localSheetId="7">'2.Ю4'!#REF!</definedName>
    <definedName name="_ftn1" localSheetId="9">'2.Ю6'!#REF!</definedName>
    <definedName name="_ftn2" localSheetId="0">'1.01'!#REF!</definedName>
    <definedName name="_ftn2" localSheetId="1">'1.02'!#REF!</definedName>
    <definedName name="_ftn2" localSheetId="2">'1.03'!#REF!</definedName>
    <definedName name="_ftn2" localSheetId="3">'1.Ю4'!#REF!</definedName>
    <definedName name="_ftn2" localSheetId="4">'2.01'!#REF!</definedName>
    <definedName name="_ftn2" localSheetId="5">'2.02'!#REF!</definedName>
    <definedName name="_ftn2" localSheetId="6">'2.03'!#REF!</definedName>
    <definedName name="_ftn2" localSheetId="8">'2.04'!#REF!</definedName>
    <definedName name="_ftn2" localSheetId="7">'2.Ю4'!#REF!</definedName>
    <definedName name="_ftn2" localSheetId="9">'2.Ю6'!#REF!</definedName>
    <definedName name="_ftn3" localSheetId="0">'1.01'!#REF!</definedName>
    <definedName name="_ftn3" localSheetId="1">'1.02'!#REF!</definedName>
    <definedName name="_ftn3" localSheetId="2">'1.03'!#REF!</definedName>
    <definedName name="_ftn3" localSheetId="3">'1.Ю4'!#REF!</definedName>
    <definedName name="_ftn3" localSheetId="4">'2.01'!#REF!</definedName>
    <definedName name="_ftn3" localSheetId="5">'2.02'!#REF!</definedName>
    <definedName name="_ftn3" localSheetId="6">'2.03'!#REF!</definedName>
    <definedName name="_ftn3" localSheetId="8">'2.04'!#REF!</definedName>
    <definedName name="_ftn3" localSheetId="7">'2.Ю4'!#REF!</definedName>
    <definedName name="_ftn3" localSheetId="9">'2.Ю6'!#REF!</definedName>
    <definedName name="_ftn4" localSheetId="0">'1.01'!$A$14</definedName>
    <definedName name="_ftn4" localSheetId="1">'1.02'!$A$11</definedName>
    <definedName name="_ftn4" localSheetId="2">'1.03'!$A$13</definedName>
    <definedName name="_ftn4" localSheetId="3">'1.Ю4'!$A$12</definedName>
    <definedName name="_ftn4" localSheetId="4">'2.01'!#REF!</definedName>
    <definedName name="_ftn4" localSheetId="5">'2.02'!#REF!</definedName>
    <definedName name="_ftn4" localSheetId="6">'2.03'!#REF!</definedName>
    <definedName name="_ftn4" localSheetId="8">'2.04'!#REF!</definedName>
    <definedName name="_ftn4" localSheetId="7">'2.Ю4'!#REF!</definedName>
    <definedName name="_ftn4" localSheetId="9">'2.Ю6'!#REF!</definedName>
    <definedName name="_ftnref1" localSheetId="0">'1.01'!$A$4</definedName>
    <definedName name="_ftnref1" localSheetId="1">'1.02'!$A$2</definedName>
    <definedName name="_ftnref1" localSheetId="2">'1.03'!$A$2</definedName>
    <definedName name="_ftnref1" localSheetId="3">'1.Ю4'!$A$2</definedName>
    <definedName name="_ftnref1" localSheetId="4">'2.01'!$A$2</definedName>
    <definedName name="_ftnref1" localSheetId="5">'2.02'!$A$2</definedName>
    <definedName name="_ftnref1" localSheetId="6">'2.03'!$A$2</definedName>
    <definedName name="_ftnref1" localSheetId="8">'2.04'!#REF!</definedName>
    <definedName name="_ftnref1" localSheetId="7">'2.Ю4'!$A$2</definedName>
    <definedName name="_ftnref1" localSheetId="9">'2.Ю6'!$A$2</definedName>
    <definedName name="_ftnref2" localSheetId="0">'1.01'!$K$4</definedName>
    <definedName name="_ftnref2" localSheetId="1">'1.02'!$K$2</definedName>
    <definedName name="_ftnref2" localSheetId="2">'1.03'!$K$2</definedName>
    <definedName name="_ftnref2" localSheetId="3">'1.Ю4'!$K$2</definedName>
    <definedName name="_ftnref2" localSheetId="4">'2.01'!$K$2</definedName>
    <definedName name="_ftnref2" localSheetId="5">'2.02'!$K$2</definedName>
    <definedName name="_ftnref2" localSheetId="6">'2.03'!$K$2</definedName>
    <definedName name="_ftnref2" localSheetId="8">'2.04'!#REF!</definedName>
    <definedName name="_ftnref2" localSheetId="7">'2.Ю4'!$K$2</definedName>
    <definedName name="_ftnref2" localSheetId="9">'2.Ю6'!$K$2</definedName>
    <definedName name="_ftnref3" localSheetId="0">'1.01'!$H$6</definedName>
    <definedName name="_ftnref3" localSheetId="1">'1.02'!$H$4</definedName>
    <definedName name="_ftnref3" localSheetId="2">'1.03'!$H$4</definedName>
    <definedName name="_ftnref3" localSheetId="3">'1.Ю4'!$H$4</definedName>
    <definedName name="_ftnref3" localSheetId="4">'2.01'!$H$4</definedName>
    <definedName name="_ftnref3" localSheetId="5">'2.02'!$H$4</definedName>
    <definedName name="_ftnref3" localSheetId="6">'2.03'!$H$4</definedName>
    <definedName name="_ftnref3" localSheetId="8">'2.04'!$H$3</definedName>
    <definedName name="_ftnref3" localSheetId="7">'2.Ю4'!$H$4</definedName>
    <definedName name="_ftnref3" localSheetId="9">'2.Ю6'!$H$4</definedName>
    <definedName name="_ftnref4" localSheetId="0">'1.01'!#REF!</definedName>
    <definedName name="_ftnref4" localSheetId="1">'1.02'!#REF!</definedName>
    <definedName name="_ftnref4" localSheetId="2">'1.03'!#REF!</definedName>
    <definedName name="_ftnref4" localSheetId="3">'1.Ю4'!#REF!</definedName>
    <definedName name="_ftnref4" localSheetId="4">'2.01'!#REF!</definedName>
    <definedName name="_ftnref4" localSheetId="5">'2.02'!#REF!</definedName>
    <definedName name="_ftnref4" localSheetId="6">'2.03'!#REF!</definedName>
    <definedName name="_ftnref4" localSheetId="8">'2.04'!#REF!</definedName>
    <definedName name="_ftnref4" localSheetId="7">'2.Ю4'!#REF!</definedName>
    <definedName name="_ftnref4" localSheetId="9">'2.Ю6'!#REF!</definedName>
    <definedName name="_xlnm.Print_Titles" localSheetId="0">'1.01'!$8:$8</definedName>
    <definedName name="_xlnm.Print_Titles" localSheetId="1">'1.02'!$6:$6</definedName>
    <definedName name="_xlnm.Print_Titles" localSheetId="2">'1.03'!$6:$6</definedName>
    <definedName name="_xlnm.Print_Titles" localSheetId="3">'1.Ю4'!$6:$6</definedName>
    <definedName name="_xlnm.Print_Titles" localSheetId="4">'2.01'!$6:$6</definedName>
    <definedName name="_xlnm.Print_Titles" localSheetId="5">'2.02'!$6:$6</definedName>
    <definedName name="_xlnm.Print_Titles" localSheetId="6">'2.03'!$6:$6</definedName>
    <definedName name="_xlnm.Print_Titles" localSheetId="8">'2.04'!$5:$5</definedName>
    <definedName name="_xlnm.Print_Titles" localSheetId="7">'2.Ю4'!$6:$6</definedName>
    <definedName name="_xlnm.Print_Titles" localSheetId="9">'2.Ю6'!$6:$6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0" i="6" l="1"/>
  <c r="I20" i="6"/>
  <c r="H20" i="6"/>
  <c r="L25" i="7"/>
  <c r="M25" i="7"/>
  <c r="K25" i="7"/>
  <c r="K7" i="7" s="1"/>
  <c r="I19" i="7"/>
  <c r="J19" i="7"/>
  <c r="H19" i="7"/>
  <c r="K12" i="2"/>
  <c r="L12" i="2"/>
  <c r="L7" i="2" s="1"/>
  <c r="M12" i="2"/>
  <c r="M7" i="2" s="1"/>
  <c r="M19" i="7"/>
  <c r="L19" i="7"/>
  <c r="K19" i="7"/>
  <c r="M20" i="6"/>
  <c r="L20" i="6"/>
  <c r="K20" i="6"/>
  <c r="K11" i="7"/>
  <c r="L11" i="7"/>
  <c r="M11" i="7"/>
  <c r="K49" i="6"/>
  <c r="K13" i="6"/>
  <c r="L13" i="6"/>
  <c r="M13" i="6"/>
  <c r="L8" i="4"/>
  <c r="M8" i="4"/>
  <c r="K8" i="4"/>
  <c r="L7" i="7" l="1"/>
  <c r="M7" i="7"/>
  <c r="K7" i="6"/>
  <c r="M49" i="6"/>
  <c r="M7" i="6" s="1"/>
  <c r="L49" i="6"/>
  <c r="L7" i="6" s="1"/>
  <c r="J49" i="6"/>
  <c r="H49" i="6"/>
  <c r="K9" i="2" l="1"/>
  <c r="K7" i="2" s="1"/>
  <c r="L8" i="5" l="1"/>
  <c r="M8" i="5"/>
  <c r="K8" i="5"/>
  <c r="L16" i="4" l="1"/>
  <c r="M16" i="4"/>
  <c r="L12" i="4"/>
  <c r="M12" i="4"/>
  <c r="K12" i="4"/>
  <c r="I10" i="1"/>
  <c r="J10" i="1"/>
  <c r="H8" i="3"/>
  <c r="M12" i="5" l="1"/>
  <c r="M7" i="5" s="1"/>
  <c r="L12" i="5"/>
  <c r="L7" i="5" s="1"/>
  <c r="K12" i="5"/>
  <c r="K7" i="5" s="1"/>
  <c r="J12" i="5"/>
  <c r="I12" i="5"/>
  <c r="H12" i="5"/>
  <c r="H16" i="4"/>
  <c r="K19" i="4"/>
  <c r="K16" i="4" l="1"/>
  <c r="K7" i="4" s="1"/>
  <c r="K6" i="8" l="1"/>
  <c r="K7" i="10"/>
  <c r="M7" i="10" l="1"/>
  <c r="L7" i="10"/>
  <c r="M7" i="9" l="1"/>
  <c r="L7" i="9"/>
  <c r="K7" i="9"/>
  <c r="M6" i="8"/>
  <c r="L6" i="8"/>
  <c r="M7" i="4"/>
  <c r="L7" i="4"/>
  <c r="M8" i="3"/>
  <c r="M7" i="3" s="1"/>
  <c r="L8" i="3"/>
  <c r="L7" i="3" s="1"/>
  <c r="K8" i="3"/>
  <c r="K7" i="3" s="1"/>
  <c r="M10" i="1"/>
  <c r="M9" i="1" s="1"/>
  <c r="L10" i="1"/>
  <c r="L9" i="1" s="1"/>
  <c r="K10" i="1"/>
  <c r="K9" i="1" s="1"/>
</calcChain>
</file>

<file path=xl/sharedStrings.xml><?xml version="1.0" encoding="utf-8"?>
<sst xmlns="http://schemas.openxmlformats.org/spreadsheetml/2006/main" count="1456" uniqueCount="260">
  <si>
    <t>Код структур-ного элемента</t>
  </si>
  <si>
    <t>Код нап-равления расходов</t>
  </si>
  <si>
    <t>Исполнитель структурного элемента/ мероприятия</t>
  </si>
  <si>
    <t>Структурный элемент муниципальной программы / направление расходов/мероприятие</t>
  </si>
  <si>
    <t xml:space="preserve">Значение мероприятия (результата) структурного элемента муниципальной программы / срок достижения контрольных точек мероприятий </t>
  </si>
  <si>
    <t>Ед. изм.</t>
  </si>
  <si>
    <t>Год реализации</t>
  </si>
  <si>
    <t>×</t>
  </si>
  <si>
    <t>Код типа структур-ного элемента</t>
  </si>
  <si>
    <t>Финансовое обеспечение по годам реализации, тыс. руб.</t>
  </si>
  <si>
    <t>Мероприятия структурного элемента (направление расходов)</t>
  </si>
  <si>
    <t>Значение мероприятия (результата) структурного элемента муниципальной программы</t>
  </si>
  <si>
    <t>Плановое значение</t>
  </si>
  <si>
    <t>Финансовое обеспечение по годам реализации, тыс. руб.</t>
  </si>
  <si>
    <t>2025 год</t>
  </si>
  <si>
    <t>2026 год</t>
  </si>
  <si>
    <t>2027 год</t>
  </si>
  <si>
    <t>01</t>
  </si>
  <si>
    <t>Строительство дошкольного учреждения по ул. Флагманской в г. Калининграде</t>
  </si>
  <si>
    <t>Строительство дошкольного учреждения по проезду Тихорецкому в г. Калининграде</t>
  </si>
  <si>
    <t>Строительство дошкольного учреждения по ул. Владимирской в г. Калининграде</t>
  </si>
  <si>
    <t>Строительство дошкольного учреждения по ул. Баженова в г. Калининграде</t>
  </si>
  <si>
    <t>Строительство дошкольного учреждения по ул. Арсенальной в г. Калининграде</t>
  </si>
  <si>
    <t>02</t>
  </si>
  <si>
    <t>47253</t>
  </si>
  <si>
    <t>Строительство общеобразовательной школы по ул. Благовещенской в г. Калининграде</t>
  </si>
  <si>
    <t>47251</t>
  </si>
  <si>
    <t>Строительство нового корпуса общеобразовательной школы № 11 по ул. Мира в г. Калининграде</t>
  </si>
  <si>
    <t>ПЛАН РЕАЛИЗАЦИИ
комплекса проектных мероприятий «Создание новых мест в организациях дошкольного образования» 
муниципальной программы «Образование» на 2025 г. и плановый период 2026-2027 гг.</t>
  </si>
  <si>
    <t>ПЛАН РЕАЛИЗАЦИИ
комплекса проектных мероприятий «Создание новых мест в общеобразовательных организациях» 
муниципальной программы «Образование» на 2025 г. и плановый период 2026-2027 гг.</t>
  </si>
  <si>
    <t>ПЛАН РЕАЛИЗАЦИИ
комплекса проектных мероприятий «Создание современных условий и обеспечение безопасности учащихся» 
муниципальной программы «Образование» на 2025 г. и плановый период 2026-2027 гг.</t>
  </si>
  <si>
    <t>03</t>
  </si>
  <si>
    <t>47161</t>
  </si>
  <si>
    <t>Строительство газовой котельной и реконструкция системы теплоснабжения МАДОУ детский сад № 11 по ул. Ю. Гагарина, 79 в г. Калининграде</t>
  </si>
  <si>
    <t>47951</t>
  </si>
  <si>
    <t>Строительство нового корпуса детского оздоровительного лагеря на территории загородного центра им. Гайдара в г. Светлогорске</t>
  </si>
  <si>
    <t>67222</t>
  </si>
  <si>
    <t>Улучшение качества оказания муниципальных услуг общеобразовательными учреждениями</t>
  </si>
  <si>
    <t>ПЛАН РЕАЛИЗАЦИИ
регионального проекта «Все лучшее детям» 
муниципальной программы «Образование» на 2025 г. и плановый период 2026-2027 гг.</t>
  </si>
  <si>
    <t>Ю4</t>
  </si>
  <si>
    <t>47255</t>
  </si>
  <si>
    <t>Строительство общеобразовательной школы по ул. Мариенко в г. Калининграде</t>
  </si>
  <si>
    <t>ПЛАН РЕАЛИЗАЦИИ 
комплекса процессных мероприятий «Дошкольное образование» 
муниципальной программы «Образование» на 2025 г. и плановый период 2026-2027 гг.</t>
  </si>
  <si>
    <t>67111</t>
  </si>
  <si>
    <t>Реализация основных общеобразовательных программ дошкольного образования</t>
  </si>
  <si>
    <t>67121</t>
  </si>
  <si>
    <t>Поддержание нормативного состояния имущества и обновление материально-технической базы учреждений дошкольного образования</t>
  </si>
  <si>
    <t>67131</t>
  </si>
  <si>
    <t>Возмещение недополученных доходов частным организациям в связи с оказанием услуги по присмотру и уходу за детьми</t>
  </si>
  <si>
    <t>ПЛАН РЕАЛИЗАЦИИ 
комплекса процессных мероприятий «Общее образование» 
муниципальной программы «Образование» на 2025 г. и плановый период 2026-2027 гг.</t>
  </si>
  <si>
    <t>67211</t>
  </si>
  <si>
    <t>Реализация основных общеобразовательных программ общего образования</t>
  </si>
  <si>
    <t>67212</t>
  </si>
  <si>
    <t>Обеспечение бесплатным питанием обучающихся по образовательным программам начального общего образования в муниципальных общеобразовательных учреждениях</t>
  </si>
  <si>
    <t>67215</t>
  </si>
  <si>
    <t>Обеспечение бесплатным питанием обучающихся с ограниченными возможностями здоровья в муниципальных общеобразовательных учреждениях</t>
  </si>
  <si>
    <t>67221</t>
  </si>
  <si>
    <t>Поддержание нормативного состояния имущества и обновление материально-технической базы общеобразовательных учреждений</t>
  </si>
  <si>
    <t>ПЛАН РЕАЛИЗАЦИИ 
комплекса процессных мероприятий «Дополнительное образование и отдых детей» 
муниципальной программы «Образование» на 2025 г. и плановый период 2026-2027 гг.</t>
  </si>
  <si>
    <t>67311</t>
  </si>
  <si>
    <t>Реализация дополнительных общеразвивающих программ</t>
  </si>
  <si>
    <t>67321</t>
  </si>
  <si>
    <t>Поддержание нормативного состояния имущества и обновление материально-технической базы учреждений дополнительного образования</t>
  </si>
  <si>
    <t>67911</t>
  </si>
  <si>
    <t>Организация отдыха детей и молодежи</t>
  </si>
  <si>
    <t>67915</t>
  </si>
  <si>
    <t>Организация и обеспечение отдыха и оздоровления детей (за исключением организации отдыха детей в каникулярное время)</t>
  </si>
  <si>
    <t>67921</t>
  </si>
  <si>
    <t>Поддержание нормативного состояния имущества и обновление материально-технической базы загородных оздоровительных центров</t>
  </si>
  <si>
    <t>ПЛАН РЕАЛИЗАЦИИ 
комплекса процессных мероприятий «Выявление и поддержка лиц, проявивших выдающиеся способности в сфере образования» 
муниципальной программы «Образование» на 2025 г. и плановый период 2026-2027 гг.</t>
  </si>
  <si>
    <t>04</t>
  </si>
  <si>
    <t>Выявление и поддержка лиц, проявивших выдающиеся способности в сфере образования</t>
  </si>
  <si>
    <t>66539</t>
  </si>
  <si>
    <t>Стипендии для одаренных детей и молодежи</t>
  </si>
  <si>
    <t>67912</t>
  </si>
  <si>
    <t>67931</t>
  </si>
  <si>
    <t>Выплата премий победителям конкурсов профессионального мастерства в области образования</t>
  </si>
  <si>
    <t>67932</t>
  </si>
  <si>
    <t>ПЛАН РЕАЛИЗАЦИИ 
регионального проекта «Все лучшее детям» 
муниципальной программы «Образование» на 2025 г. и плановый период 2026-2027 гг.</t>
  </si>
  <si>
    <t>Ю6</t>
  </si>
  <si>
    <t>ПЛАН РЕАЛИЗАЦИИ 
регионального проекта «Педагоги и наставники» 
муниципальной программы «Образование» на 2025 г. и плановый период 2026-2027 гг.</t>
  </si>
  <si>
    <t>Мероприятие структурного элемента (направление расходов)</t>
  </si>
  <si>
    <t>Среднегодовая численность детей, обучающихся по программам дошкольного образования</t>
  </si>
  <si>
    <t>Наименование показателя</t>
  </si>
  <si>
    <t>Человек</t>
  </si>
  <si>
    <t>Комитет по образованию</t>
  </si>
  <si>
    <t>Единица</t>
  </si>
  <si>
    <t>Среднегодовая численность воспитанников</t>
  </si>
  <si>
    <t>Среднегодовая численность обучающихся</t>
  </si>
  <si>
    <t>Человеко-час</t>
  </si>
  <si>
    <t>Численность детей</t>
  </si>
  <si>
    <t>Комитет по образованию, комитет по социальной политике</t>
  </si>
  <si>
    <t>Предоставление гранта в форме субсидии в целях реализации проектов школьного инициативного бюджетирования</t>
  </si>
  <si>
    <t>Комитет по социальной политике</t>
  </si>
  <si>
    <t>Комитет по финансам</t>
  </si>
  <si>
    <t>Количество получателей</t>
  </si>
  <si>
    <t>Количество мероприятий</t>
  </si>
  <si>
    <t>Количество реализованных проектов</t>
  </si>
  <si>
    <t>Среднегодовое количество педагогических работников, которым обеспечены выплаты денежного вознаграждения за классное руководство</t>
  </si>
  <si>
    <t>Численность обучающихся, зачисленных на дополнительные общеобразовательные общеразвивающие программы по четырем направленностям (художественная, социально-гуманитарная (иностранные языки), техническая и физкультурно-спортивная) с использованием сертификатов дополнительного образования</t>
  </si>
  <si>
    <t>Численность детей в возрасте от 5 до 18 лет, получивших социальные сертификаты</t>
  </si>
  <si>
    <t>Количество учреждений, в которых реализованы мероприятия по обеспечению деятельности советников директора по воспитанию и взаимодействию с детскими общественными объединениями</t>
  </si>
  <si>
    <t>Количество учреждений, в которых реализованы мероприятия по оснащению предметных кабинетов средствами обучения и воспитания</t>
  </si>
  <si>
    <t>Количество учреждений, в которых реализованы мероприятия по поддержанию нормативного состояния имущества и обновлению материально-технической базы</t>
  </si>
  <si>
    <t>Количество учреждений, в зданиях, помещениях, сооружениях которых создана универсальная безбарьерная среда для инклюзивного образования детей-инвалидов</t>
  </si>
  <si>
    <t>Количество новых мест в общеобразовательных организациях, созданных путем введения в эксплуатацию вновь построенных зданий общеобразовательных организаций, обеспеченных учебниками</t>
  </si>
  <si>
    <t>Место</t>
  </si>
  <si>
    <t>Количество учреждений, в которых обновлены учебники и учебные пособия в рамках реализации мероприятий по модернизации школьных систем образования</t>
  </si>
  <si>
    <t>Количество учащихся, обучающихся по программам общего образования, обеспеченных учебниками</t>
  </si>
  <si>
    <t>Количество трудоустроенных молодых педагогов</t>
  </si>
  <si>
    <t>Количество лиц, направленных на целевое обучение в рамках соответствующей предметной области</t>
  </si>
  <si>
    <t>Заключение контракта на проведение работ по строительству</t>
  </si>
  <si>
    <t>Ввода объекта в эксплуатацию</t>
  </si>
  <si>
    <t>Комитет городского хозяйства и строительства,
МБУ «УКС»</t>
  </si>
  <si>
    <t>Создано новых мест в организациях дошкольного образования</t>
  </si>
  <si>
    <t>Создано новых мест в общеобразовательных организациях</t>
  </si>
  <si>
    <t>Комитет по образованию,
МАУ ДСЦО и ОД и П «Юность»</t>
  </si>
  <si>
    <t>Количество созданных объектов инфраструктуры дошкольных образовательных учреждений</t>
  </si>
  <si>
    <t>Создано новых мест в загородных оздоровительных центрах</t>
  </si>
  <si>
    <t>Муниципальное автономное общеобразовательное учреждение города Калининграда средняя общеобразовательная школа № 4</t>
  </si>
  <si>
    <t>Муниципальное автономное общеобразовательное учреждение города Калининграда средняя общеобразовательная школа № 12</t>
  </si>
  <si>
    <t>Количество объектов, в которых реализованы мероприятия по модернизации школьных систем образования</t>
  </si>
  <si>
    <t>Завершены работы по капитальному ремонту</t>
  </si>
  <si>
    <t>Муниципальное автономное общеобразовательное учреждение города Калининграда средняя общеобразовательная школа № 5</t>
  </si>
  <si>
    <t>Комитет городского хозяйства и строительства,
МБУ «УКС»,
комитет по образованию,
МАОУ СОШ № 4</t>
  </si>
  <si>
    <t>Комитет городского хозяйства и строительства,
МБУ «УКС»,
комитет по образованию,
МАОУ СОШ № 5</t>
  </si>
  <si>
    <t>Завершены работы по капитальному ремонту и оснащение средствами обучения и воспитания</t>
  </si>
  <si>
    <t>март</t>
  </si>
  <si>
    <t>сентябрь</t>
  </si>
  <si>
    <t>Ввод объекта в эксплуатацию</t>
  </si>
  <si>
    <t>декабрь</t>
  </si>
  <si>
    <t>январь</t>
  </si>
  <si>
    <t>Развитие сети учреждений дошкольного образования</t>
  </si>
  <si>
    <t>Развитие сети общеобразовательных учреждений</t>
  </si>
  <si>
    <t>февраль</t>
  </si>
  <si>
    <t>Развитие сети загородных оздоровительных центров</t>
  </si>
  <si>
    <t>Единиц</t>
  </si>
  <si>
    <t>Всего по структурному элементу</t>
  </si>
  <si>
    <t>472**</t>
  </si>
  <si>
    <t>июнь</t>
  </si>
  <si>
    <t>Количество учреждений, в которых реализованы мероприятия по модернизации школьных систем образования</t>
  </si>
  <si>
    <t>ед.</t>
  </si>
  <si>
    <t>МАОУ СОШ № 2</t>
  </si>
  <si>
    <t>2</t>
  </si>
  <si>
    <t>1</t>
  </si>
  <si>
    <t>МАОУ СОШ № 25 с УИОП</t>
  </si>
  <si>
    <t xml:space="preserve">МАОУ СОШ № 3                               </t>
  </si>
  <si>
    <t xml:space="preserve">МАОУ СОШ № 12                                                       </t>
  </si>
  <si>
    <t>МАОУ СОШ № 11</t>
  </si>
  <si>
    <t>МАОУ СОШ № 13</t>
  </si>
  <si>
    <t>Количество учреждений, в которых реализованы мероприятия по улучшению условий предоставления образования и обеспечению безопасности обучающихся в муниципальных образовательных организациях</t>
  </si>
  <si>
    <t>Х</t>
  </si>
  <si>
    <t>МАОУ СОШ № 3</t>
  </si>
  <si>
    <t>МАОУ СОШ № 6 с УИОП</t>
  </si>
  <si>
    <t>МАОУ СОШ № 7</t>
  </si>
  <si>
    <t>МАОУ СОШ № 9 им. Дьякова П.М.</t>
  </si>
  <si>
    <t>МАОУ СОШ № 10</t>
  </si>
  <si>
    <t>МАОУ СОШ № 12</t>
  </si>
  <si>
    <t>МАОУ ООШ № 15</t>
  </si>
  <si>
    <t>МАОУ лицей № 18</t>
  </si>
  <si>
    <t>МАОУ СОШ № 19</t>
  </si>
  <si>
    <t>МАОУ СОШ № 21</t>
  </si>
  <si>
    <t>МАОУ лицей № 23</t>
  </si>
  <si>
    <t>МАОУ СОШ № 24</t>
  </si>
  <si>
    <t>МАОУ СОШ № 26</t>
  </si>
  <si>
    <t>МАОУ СОШ № 29</t>
  </si>
  <si>
    <t>МАОУ гимназия № 32</t>
  </si>
  <si>
    <t xml:space="preserve">МАОУ лицей 35 им. Буткова В.В. </t>
  </si>
  <si>
    <t>МАОУ СОШ № 36</t>
  </si>
  <si>
    <t>МАОУ СОШ № 38</t>
  </si>
  <si>
    <t>МАОУ гимназия № 40</t>
  </si>
  <si>
    <t xml:space="preserve">МАОУ СОШ № 50 </t>
  </si>
  <si>
    <t xml:space="preserve">МАОУ СОШ № 56 </t>
  </si>
  <si>
    <t xml:space="preserve">МАОУ СОШ № 58 </t>
  </si>
  <si>
    <t>МАОУ КМЛ</t>
  </si>
  <si>
    <t xml:space="preserve">МАДОУ д/с № 48 </t>
  </si>
  <si>
    <t>МАДОУ д/с № 109</t>
  </si>
  <si>
    <t>МАДОУ д/с № 1</t>
  </si>
  <si>
    <t>МАДОУ д/с № 2</t>
  </si>
  <si>
    <t>МАДОУ д/с № 4</t>
  </si>
  <si>
    <t>МАДОУ д/с № 6</t>
  </si>
  <si>
    <t>МАДОУ д/с № 10</t>
  </si>
  <si>
    <t>МАДОУ ЦРР д/с № 14</t>
  </si>
  <si>
    <t>МБДОУ д/с № 16</t>
  </si>
  <si>
    <t>МАДОУ д/с № 20</t>
  </si>
  <si>
    <t>МАДОУ ЦРР д/с № 24</t>
  </si>
  <si>
    <t>МАДОУ ЦРР д/с № 31</t>
  </si>
  <si>
    <t>МАДОУ д/с № 37</t>
  </si>
  <si>
    <t>МАДОУ д/с № 40</t>
  </si>
  <si>
    <t>МАДОУ ЦРР д/с № 43</t>
  </si>
  <si>
    <t>МАДОУ ЦРР д/с № 44</t>
  </si>
  <si>
    <t>МАДОУ д/с № 46</t>
  </si>
  <si>
    <t>МАДОУ д/с № 51</t>
  </si>
  <si>
    <t>МАДОУ ЦРР д/с № 53</t>
  </si>
  <si>
    <t>МАДОУ д/с № 55</t>
  </si>
  <si>
    <t>МАДОУ д/с № 56</t>
  </si>
  <si>
    <t>МАДОУ д/с № 57</t>
  </si>
  <si>
    <t>МАДОУ д/с № 59</t>
  </si>
  <si>
    <t>МАДОУ д/с № 64</t>
  </si>
  <si>
    <t>МАДОУ ЦРР д/с № 70</t>
  </si>
  <si>
    <t>МАДОУ д/с № 74</t>
  </si>
  <si>
    <t>МАДОУ ЦРР д/с № 76</t>
  </si>
  <si>
    <t>МАДОУ ЦРР д/с № 77</t>
  </si>
  <si>
    <t>МАДОУ д/с № 78</t>
  </si>
  <si>
    <t>МАДОУ д/с № 79</t>
  </si>
  <si>
    <t>МАДОУ ЦРР д/с № 83</t>
  </si>
  <si>
    <t>МАДОУ д/с № 87</t>
  </si>
  <si>
    <t>МАДОУ ЦРР д/с № 94</t>
  </si>
  <si>
    <t>МАДОУ д/с № 95</t>
  </si>
  <si>
    <t>МАДОУ д/с № 100</t>
  </si>
  <si>
    <t>МАДОУ ЦРР д/с № 101</t>
  </si>
  <si>
    <t>МАДОУ д/с № 104</t>
  </si>
  <si>
    <t>МАДОУ ЦРР д/с № 105</t>
  </si>
  <si>
    <t xml:space="preserve">МАДОУ д/с № 109 </t>
  </si>
  <si>
    <t>МАДОУ ЦРР д/с № 110</t>
  </si>
  <si>
    <t>МАДОУ ЦРР д/с № 113</t>
  </si>
  <si>
    <t>МАДОУ д/с № 115</t>
  </si>
  <si>
    <t>МАДОУ д/с № 119</t>
  </si>
  <si>
    <t>МАДОУ ЦРР д/с № 121</t>
  </si>
  <si>
    <t>МАДОУ ЦРР д/с № 122</t>
  </si>
  <si>
    <t>МАДОУ д/с № 123</t>
  </si>
  <si>
    <t>МАДОУ д/с № 125</t>
  </si>
  <si>
    <t>МАДОУ ЦРР д/с № 127</t>
  </si>
  <si>
    <t>МАДОУ д/с № 129</t>
  </si>
  <si>
    <t>МАДОУ ЦРР д/с № 130</t>
  </si>
  <si>
    <t>МАДОУ ЦРР д/с № 131</t>
  </si>
  <si>
    <t>МАДОУ д/с № 132</t>
  </si>
  <si>
    <t>МАДОУ д/с № 133</t>
  </si>
  <si>
    <t>МАДОУ ЦРР д/с № 134</t>
  </si>
  <si>
    <t>МАДОУ д/с № 135</t>
  </si>
  <si>
    <t>МАДОУ ЦРР д/с № 136</t>
  </si>
  <si>
    <t>МАДОУ ДС № 23</t>
  </si>
  <si>
    <t>МАУДО ДТД и М</t>
  </si>
  <si>
    <t>МАУ ДО ЦТР и ГО "Информационные технологии"</t>
  </si>
  <si>
    <t>МАУДО СЮТ</t>
  </si>
  <si>
    <t>МАУДО ДЮЦ «На Молодежной»</t>
  </si>
  <si>
    <t>Количество учреждений, в которых реализованы мероприятия по обеспечению организации отдыха детей в каникулярное время, включая мероприятия по обеспечению безопасности их жизни и здоровья</t>
  </si>
  <si>
    <t>ДЦОиОДиП "Бригантина"</t>
  </si>
  <si>
    <t xml:space="preserve">МАУ ДСЦО и ОД и П им. В. Терешковой </t>
  </si>
  <si>
    <t xml:space="preserve">МАУ ДСЦО и ОД и П «Юность» </t>
  </si>
  <si>
    <t>Комитет по образованию, МАОУ СОШ № 11</t>
  </si>
  <si>
    <t>Комитет по образованию, МАОУ СОШ № 11, МАОУ СОШ № 58</t>
  </si>
  <si>
    <t>МАОУ СОШ № 4</t>
  </si>
  <si>
    <t>МАОУ СОШ № 5</t>
  </si>
  <si>
    <t>Комитет по образованию, общеобразовательные учреждения городского округа г. Калининград</t>
  </si>
  <si>
    <t>Количество учреждений</t>
  </si>
  <si>
    <t>0</t>
  </si>
  <si>
    <t>количество учреждений</t>
  </si>
  <si>
    <t>Муниципальные общеобразовательные учреждения городског округа "Город Калининград"</t>
  </si>
  <si>
    <t>3</t>
  </si>
  <si>
    <t>Объем предоставляемых общеразвивающих программ</t>
  </si>
  <si>
    <t>Муниципальные общеобразовательные учреждения</t>
  </si>
  <si>
    <t>Муницпальные учреждения дополнительного образования</t>
  </si>
  <si>
    <t>Муниципальные учреждения дошкольного образования</t>
  </si>
  <si>
    <t>27</t>
  </si>
  <si>
    <t>25</t>
  </si>
  <si>
    <t>Загородные оздоровительные центры</t>
  </si>
  <si>
    <t>Муниципальные общеобразовательные учреждения №№ 7, 10, 24, 46, 58</t>
  </si>
  <si>
    <t>Открытие объекта</t>
  </si>
  <si>
    <t>Приложение
к приказу комитета по образованию
администрации городского округа
«Город Калининград»
от «14» февраля 2025 г. № ПД-КпО-86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</si>
</sst>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4" fillId="0" borderId="0"/>
    <xf numFmtId="0" fontId="6" fillId="0" borderId="0"/>
    <xf numFmtId="0" fontId="7" fillId="0" borderId="0"/>
    <xf numFmtId="43" fontId="6" fillId="0" borderId="0" applyFont="0" applyFill="0" applyBorder="0" applyAlignment="0" applyProtection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10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vertical="center" wrapText="1"/>
    </xf>
    <xf numFmtId="49" fontId="2" fillId="3" borderId="2" xfId="0" applyNumberFormat="1" applyFont="1" applyFill="1" applyBorder="1" applyAlignment="1">
      <alignment vertical="center" wrapText="1"/>
    </xf>
    <xf numFmtId="0" fontId="1" fillId="3" borderId="2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4" fontId="8" fillId="0" borderId="1" xfId="3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8" fillId="0" borderId="5" xfId="10" applyFont="1" applyFill="1" applyBorder="1" applyAlignment="1">
      <alignment horizontal="left" vertical="center" wrapText="1"/>
    </xf>
    <xf numFmtId="0" fontId="11" fillId="0" borderId="0" xfId="0" applyFont="1"/>
    <xf numFmtId="0" fontId="9" fillId="3" borderId="5" xfId="10" applyFont="1" applyFill="1" applyBorder="1" applyAlignment="1">
      <alignment horizontal="left" vertical="center" wrapText="1"/>
    </xf>
    <xf numFmtId="4" fontId="9" fillId="3" borderId="1" xfId="3" applyNumberFormat="1" applyFont="1" applyFill="1" applyBorder="1" applyAlignment="1">
      <alignment horizontal="center" vertical="center"/>
    </xf>
    <xf numFmtId="4" fontId="9" fillId="0" borderId="0" xfId="0" applyNumberFormat="1" applyFont="1" applyBorder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49" fontId="9" fillId="0" borderId="1" xfId="0" applyNumberFormat="1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vertical="center" wrapText="1"/>
    </xf>
    <xf numFmtId="1" fontId="9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4" fontId="0" fillId="0" borderId="0" xfId="0" applyNumberFormat="1"/>
    <xf numFmtId="4" fontId="2" fillId="2" borderId="1" xfId="0" applyNumberFormat="1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left" vertical="center" wrapText="1"/>
    </xf>
    <xf numFmtId="1" fontId="9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0" fillId="2" borderId="0" xfId="0" applyFill="1"/>
    <xf numFmtId="0" fontId="2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0" fillId="0" borderId="1" xfId="0" applyBorder="1"/>
    <xf numFmtId="4" fontId="13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</cellXfs>
  <cellStyles count="18">
    <cellStyle name="Обычный" xfId="0" builtinId="0"/>
    <cellStyle name="Обычный 12" xfId="17" xr:uid="{00000000-0005-0000-0000-000001000000}"/>
    <cellStyle name="Обычный 2" xfId="1" xr:uid="{00000000-0005-0000-0000-000002000000}"/>
    <cellStyle name="Обычный 3" xfId="10" xr:uid="{00000000-0005-0000-0000-000003000000}"/>
    <cellStyle name="Обычный 4" xfId="6" xr:uid="{00000000-0005-0000-0000-000004000000}"/>
    <cellStyle name="Обычный 5" xfId="2" xr:uid="{00000000-0005-0000-0000-000005000000}"/>
    <cellStyle name="Обычный 7" xfId="3" xr:uid="{00000000-0005-0000-0000-000006000000}"/>
    <cellStyle name="Обычный 7 3 2 2 2" xfId="7" xr:uid="{00000000-0005-0000-0000-000007000000}"/>
    <cellStyle name="Обычный 7 3 2 2 2 2" xfId="13" xr:uid="{00000000-0005-0000-0000-000008000000}"/>
    <cellStyle name="Обычный 7 3 2 2 2 4" xfId="8" xr:uid="{00000000-0005-0000-0000-000009000000}"/>
    <cellStyle name="Обычный 7 3 2 2 2 4 2" xfId="14" xr:uid="{00000000-0005-0000-0000-00000A000000}"/>
    <cellStyle name="Обычный 7 3 3" xfId="9" xr:uid="{00000000-0005-0000-0000-00000B000000}"/>
    <cellStyle name="Обычный 7 3 3 2" xfId="15" xr:uid="{00000000-0005-0000-0000-00000C000000}"/>
    <cellStyle name="Обычный 7 3 4 2" xfId="5" xr:uid="{00000000-0005-0000-0000-00000D000000}"/>
    <cellStyle name="Обычный 7 3 4 2 2" xfId="12" xr:uid="{00000000-0005-0000-0000-00000E000000}"/>
    <cellStyle name="Обычный 7 4" xfId="11" xr:uid="{00000000-0005-0000-0000-00000F000000}"/>
    <cellStyle name="Обычный 7 4 2" xfId="16" xr:uid="{00000000-0005-0000-0000-000010000000}"/>
    <cellStyle name="Финансовый 2" xfId="4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8"/>
  <sheetViews>
    <sheetView tabSelected="1" zoomScale="110" zoomScaleNormal="110" workbookViewId="0">
      <selection activeCell="H6" sqref="H6:J6"/>
    </sheetView>
  </sheetViews>
  <sheetFormatPr defaultRowHeight="15" x14ac:dyDescent="0.25"/>
  <cols>
    <col min="4" max="4" width="16.5703125" customWidth="1"/>
    <col min="5" max="5" width="37" customWidth="1"/>
    <col min="6" max="7" width="22.7109375" customWidth="1"/>
    <col min="8" max="10" width="9" customWidth="1"/>
    <col min="11" max="11" width="10.28515625" customWidth="1"/>
    <col min="12" max="12" width="11" customWidth="1"/>
    <col min="13" max="13" width="10.28515625" customWidth="1"/>
  </cols>
  <sheetData>
    <row r="1" spans="1:13" ht="81.75" customHeight="1" x14ac:dyDescent="0.25">
      <c r="A1" s="85" t="s">
        <v>259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</row>
    <row r="3" spans="1:13" ht="48" customHeight="1" x14ac:dyDescent="0.25">
      <c r="A3" s="87" t="s">
        <v>28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</row>
    <row r="4" spans="1:13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ht="42.75" customHeight="1" x14ac:dyDescent="0.25">
      <c r="A5" s="84" t="s">
        <v>8</v>
      </c>
      <c r="B5" s="84" t="s">
        <v>0</v>
      </c>
      <c r="C5" s="84" t="s">
        <v>1</v>
      </c>
      <c r="D5" s="89" t="s">
        <v>2</v>
      </c>
      <c r="E5" s="84" t="s">
        <v>3</v>
      </c>
      <c r="F5" s="84" t="s">
        <v>4</v>
      </c>
      <c r="G5" s="84"/>
      <c r="H5" s="84"/>
      <c r="I5" s="84"/>
      <c r="J5" s="84"/>
      <c r="K5" s="84" t="s">
        <v>9</v>
      </c>
      <c r="L5" s="84"/>
      <c r="M5" s="84"/>
    </row>
    <row r="6" spans="1:13" ht="17.25" customHeight="1" x14ac:dyDescent="0.25">
      <c r="A6" s="84"/>
      <c r="B6" s="84"/>
      <c r="C6" s="84"/>
      <c r="D6" s="89"/>
      <c r="E6" s="84"/>
      <c r="F6" s="84" t="s">
        <v>83</v>
      </c>
      <c r="G6" s="84" t="s">
        <v>5</v>
      </c>
      <c r="H6" s="84" t="s">
        <v>6</v>
      </c>
      <c r="I6" s="84"/>
      <c r="J6" s="84"/>
      <c r="K6" s="84" t="s">
        <v>14</v>
      </c>
      <c r="L6" s="84" t="s">
        <v>15</v>
      </c>
      <c r="M6" s="84" t="s">
        <v>16</v>
      </c>
    </row>
    <row r="7" spans="1:13" ht="34.5" customHeight="1" x14ac:dyDescent="0.25">
      <c r="A7" s="84"/>
      <c r="B7" s="84"/>
      <c r="C7" s="84"/>
      <c r="D7" s="89"/>
      <c r="E7" s="84"/>
      <c r="F7" s="84"/>
      <c r="G7" s="84"/>
      <c r="H7" s="2" t="s">
        <v>14</v>
      </c>
      <c r="I7" s="2" t="s">
        <v>15</v>
      </c>
      <c r="J7" s="2" t="s">
        <v>16</v>
      </c>
      <c r="K7" s="84"/>
      <c r="L7" s="84"/>
      <c r="M7" s="84"/>
    </row>
    <row r="8" spans="1:13" x14ac:dyDescent="0.25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  <c r="J8" s="3">
        <v>10</v>
      </c>
      <c r="K8" s="3">
        <v>11</v>
      </c>
      <c r="L8" s="3">
        <v>12</v>
      </c>
      <c r="M8" s="3">
        <v>13</v>
      </c>
    </row>
    <row r="9" spans="1:13" ht="26.25" customHeight="1" x14ac:dyDescent="0.25">
      <c r="A9" s="12"/>
      <c r="B9" s="29" t="s">
        <v>7</v>
      </c>
      <c r="C9" s="29" t="s">
        <v>7</v>
      </c>
      <c r="D9" s="29" t="s">
        <v>7</v>
      </c>
      <c r="E9" s="30" t="s">
        <v>137</v>
      </c>
      <c r="F9" s="29" t="s">
        <v>7</v>
      </c>
      <c r="G9" s="29" t="s">
        <v>7</v>
      </c>
      <c r="H9" s="29" t="s">
        <v>7</v>
      </c>
      <c r="I9" s="29" t="s">
        <v>7</v>
      </c>
      <c r="J9" s="29" t="s">
        <v>7</v>
      </c>
      <c r="K9" s="28">
        <f>K10</f>
        <v>12355.58</v>
      </c>
      <c r="L9" s="28">
        <f t="shared" ref="L9:M9" si="0">L10</f>
        <v>317149.53000000003</v>
      </c>
      <c r="M9" s="28">
        <f t="shared" si="0"/>
        <v>391393.60000000003</v>
      </c>
    </row>
    <row r="10" spans="1:13" ht="39" customHeight="1" x14ac:dyDescent="0.25">
      <c r="A10" s="3">
        <v>1</v>
      </c>
      <c r="B10" s="14" t="s">
        <v>17</v>
      </c>
      <c r="C10" s="15" t="s">
        <v>7</v>
      </c>
      <c r="D10" s="15" t="s">
        <v>7</v>
      </c>
      <c r="E10" s="16" t="s">
        <v>132</v>
      </c>
      <c r="F10" s="15" t="s">
        <v>114</v>
      </c>
      <c r="G10" s="15" t="s">
        <v>106</v>
      </c>
      <c r="H10" s="15" t="s">
        <v>7</v>
      </c>
      <c r="I10" s="22">
        <f>I17</f>
        <v>90</v>
      </c>
      <c r="J10" s="22">
        <f>J11+J14+J20+J23</f>
        <v>1020</v>
      </c>
      <c r="K10" s="17">
        <f>K11+K14+K17+K20+K23</f>
        <v>12355.58</v>
      </c>
      <c r="L10" s="17">
        <f>L11+L14+L17+L20+L23</f>
        <v>317149.53000000003</v>
      </c>
      <c r="M10" s="17">
        <f>M11+M14+M17+M20+M23</f>
        <v>391393.60000000003</v>
      </c>
    </row>
    <row r="11" spans="1:13" ht="38.25" customHeight="1" x14ac:dyDescent="0.25">
      <c r="A11" s="75">
        <v>1</v>
      </c>
      <c r="B11" s="78" t="s">
        <v>17</v>
      </c>
      <c r="C11" s="81">
        <v>47150</v>
      </c>
      <c r="D11" s="75" t="s">
        <v>113</v>
      </c>
      <c r="E11" s="4" t="s">
        <v>18</v>
      </c>
      <c r="F11" s="7" t="s">
        <v>114</v>
      </c>
      <c r="G11" s="3" t="s">
        <v>106</v>
      </c>
      <c r="H11" s="8">
        <v>0</v>
      </c>
      <c r="I11" s="8">
        <v>0</v>
      </c>
      <c r="J11" s="8">
        <v>225</v>
      </c>
      <c r="K11" s="6">
        <v>0</v>
      </c>
      <c r="L11" s="6">
        <v>150618.29</v>
      </c>
      <c r="M11" s="6">
        <v>126310.3</v>
      </c>
    </row>
    <row r="12" spans="1:13" ht="25.5" x14ac:dyDescent="0.25">
      <c r="A12" s="76"/>
      <c r="B12" s="79"/>
      <c r="C12" s="82"/>
      <c r="D12" s="76"/>
      <c r="E12" s="4" t="s">
        <v>111</v>
      </c>
      <c r="F12" s="3" t="s">
        <v>7</v>
      </c>
      <c r="G12" s="3" t="s">
        <v>7</v>
      </c>
      <c r="H12" s="12" t="s">
        <v>7</v>
      </c>
      <c r="I12" s="5" t="s">
        <v>127</v>
      </c>
      <c r="J12" s="12" t="s">
        <v>7</v>
      </c>
      <c r="K12" s="6" t="s">
        <v>7</v>
      </c>
      <c r="L12" s="6" t="s">
        <v>7</v>
      </c>
      <c r="M12" s="6" t="s">
        <v>7</v>
      </c>
    </row>
    <row r="13" spans="1:13" x14ac:dyDescent="0.25">
      <c r="A13" s="77"/>
      <c r="B13" s="80"/>
      <c r="C13" s="83"/>
      <c r="D13" s="77"/>
      <c r="E13" s="4" t="s">
        <v>112</v>
      </c>
      <c r="F13" s="3" t="s">
        <v>7</v>
      </c>
      <c r="G13" s="3" t="s">
        <v>7</v>
      </c>
      <c r="H13" s="12" t="s">
        <v>7</v>
      </c>
      <c r="I13" s="12" t="s">
        <v>7</v>
      </c>
      <c r="J13" s="5" t="s">
        <v>130</v>
      </c>
      <c r="K13" s="6" t="s">
        <v>7</v>
      </c>
      <c r="L13" s="6" t="s">
        <v>7</v>
      </c>
      <c r="M13" s="6" t="s">
        <v>7</v>
      </c>
    </row>
    <row r="14" spans="1:13" ht="36" customHeight="1" x14ac:dyDescent="0.25">
      <c r="A14" s="75">
        <v>1</v>
      </c>
      <c r="B14" s="78" t="s">
        <v>17</v>
      </c>
      <c r="C14" s="81">
        <v>47154</v>
      </c>
      <c r="D14" s="75" t="s">
        <v>113</v>
      </c>
      <c r="E14" s="4" t="s">
        <v>19</v>
      </c>
      <c r="F14" s="7" t="s">
        <v>114</v>
      </c>
      <c r="G14" s="9" t="s">
        <v>106</v>
      </c>
      <c r="H14" s="8">
        <v>0</v>
      </c>
      <c r="I14" s="8">
        <v>0</v>
      </c>
      <c r="J14" s="8">
        <v>185</v>
      </c>
      <c r="K14" s="6">
        <v>17.84</v>
      </c>
      <c r="L14" s="6">
        <v>37589.599999999999</v>
      </c>
      <c r="M14" s="6">
        <v>58865.32</v>
      </c>
    </row>
    <row r="15" spans="1:13" ht="25.5" x14ac:dyDescent="0.25">
      <c r="A15" s="76"/>
      <c r="B15" s="79"/>
      <c r="C15" s="82"/>
      <c r="D15" s="76"/>
      <c r="E15" s="4" t="s">
        <v>111</v>
      </c>
      <c r="F15" s="3" t="s">
        <v>7</v>
      </c>
      <c r="G15" s="3" t="s">
        <v>7</v>
      </c>
      <c r="H15" s="12" t="s">
        <v>7</v>
      </c>
      <c r="I15" s="13" t="s">
        <v>127</v>
      </c>
      <c r="J15" s="12" t="s">
        <v>7</v>
      </c>
      <c r="K15" s="6" t="s">
        <v>7</v>
      </c>
      <c r="L15" s="6" t="s">
        <v>7</v>
      </c>
      <c r="M15" s="6" t="s">
        <v>7</v>
      </c>
    </row>
    <row r="16" spans="1:13" x14ac:dyDescent="0.25">
      <c r="A16" s="77"/>
      <c r="B16" s="80"/>
      <c r="C16" s="83"/>
      <c r="D16" s="77"/>
      <c r="E16" s="4" t="s">
        <v>112</v>
      </c>
      <c r="F16" s="3" t="s">
        <v>7</v>
      </c>
      <c r="G16" s="3" t="s">
        <v>7</v>
      </c>
      <c r="H16" s="12" t="s">
        <v>7</v>
      </c>
      <c r="I16" s="12" t="s">
        <v>7</v>
      </c>
      <c r="J16" s="13" t="s">
        <v>130</v>
      </c>
      <c r="K16" s="6" t="s">
        <v>7</v>
      </c>
      <c r="L16" s="6" t="s">
        <v>7</v>
      </c>
      <c r="M16" s="6" t="s">
        <v>7</v>
      </c>
    </row>
    <row r="17" spans="1:13" ht="44.25" customHeight="1" x14ac:dyDescent="0.25">
      <c r="A17" s="75">
        <v>1</v>
      </c>
      <c r="B17" s="78" t="s">
        <v>17</v>
      </c>
      <c r="C17" s="81">
        <v>47155</v>
      </c>
      <c r="D17" s="75" t="s">
        <v>113</v>
      </c>
      <c r="E17" s="4" t="s">
        <v>20</v>
      </c>
      <c r="F17" s="7" t="s">
        <v>114</v>
      </c>
      <c r="G17" s="9" t="s">
        <v>106</v>
      </c>
      <c r="H17" s="8">
        <v>0</v>
      </c>
      <c r="I17" s="8">
        <v>90</v>
      </c>
      <c r="J17" s="8">
        <v>0</v>
      </c>
      <c r="K17" s="6">
        <v>1531.33</v>
      </c>
      <c r="L17" s="6">
        <v>59994.86</v>
      </c>
      <c r="M17" s="6">
        <v>0</v>
      </c>
    </row>
    <row r="18" spans="1:13" ht="32.25" customHeight="1" x14ac:dyDescent="0.25">
      <c r="A18" s="76"/>
      <c r="B18" s="79"/>
      <c r="C18" s="82"/>
      <c r="D18" s="76"/>
      <c r="E18" s="4" t="s">
        <v>111</v>
      </c>
      <c r="F18" s="3" t="s">
        <v>7</v>
      </c>
      <c r="G18" s="3" t="s">
        <v>7</v>
      </c>
      <c r="H18" s="12" t="s">
        <v>7</v>
      </c>
      <c r="I18" s="5" t="s">
        <v>131</v>
      </c>
      <c r="J18" s="12" t="s">
        <v>7</v>
      </c>
      <c r="K18" s="6" t="s">
        <v>7</v>
      </c>
      <c r="L18" s="6" t="s">
        <v>7</v>
      </c>
      <c r="M18" s="6" t="s">
        <v>7</v>
      </c>
    </row>
    <row r="19" spans="1:13" ht="21" customHeight="1" x14ac:dyDescent="0.25">
      <c r="A19" s="77"/>
      <c r="B19" s="80"/>
      <c r="C19" s="83"/>
      <c r="D19" s="77"/>
      <c r="E19" s="4" t="s">
        <v>112</v>
      </c>
      <c r="F19" s="3" t="s">
        <v>7</v>
      </c>
      <c r="G19" s="3" t="s">
        <v>7</v>
      </c>
      <c r="H19" s="12" t="s">
        <v>7</v>
      </c>
      <c r="I19" s="5" t="s">
        <v>130</v>
      </c>
      <c r="J19" s="12" t="s">
        <v>7</v>
      </c>
      <c r="K19" s="6" t="s">
        <v>7</v>
      </c>
      <c r="L19" s="6" t="s">
        <v>7</v>
      </c>
      <c r="M19" s="6" t="s">
        <v>7</v>
      </c>
    </row>
    <row r="20" spans="1:13" ht="40.5" customHeight="1" x14ac:dyDescent="0.25">
      <c r="A20" s="75">
        <v>1</v>
      </c>
      <c r="B20" s="78" t="s">
        <v>17</v>
      </c>
      <c r="C20" s="81">
        <v>47156</v>
      </c>
      <c r="D20" s="75" t="s">
        <v>113</v>
      </c>
      <c r="E20" s="4" t="s">
        <v>21</v>
      </c>
      <c r="F20" s="7" t="s">
        <v>114</v>
      </c>
      <c r="G20" s="9" t="s">
        <v>106</v>
      </c>
      <c r="H20" s="12">
        <v>0</v>
      </c>
      <c r="I20" s="12">
        <v>0</v>
      </c>
      <c r="J20" s="8">
        <v>350</v>
      </c>
      <c r="K20" s="6">
        <v>10806.41</v>
      </c>
      <c r="L20" s="6">
        <v>68946.78</v>
      </c>
      <c r="M20" s="6">
        <v>107970.66</v>
      </c>
    </row>
    <row r="21" spans="1:13" ht="30" customHeight="1" x14ac:dyDescent="0.25">
      <c r="A21" s="76"/>
      <c r="B21" s="79"/>
      <c r="C21" s="82"/>
      <c r="D21" s="76"/>
      <c r="E21" s="4" t="s">
        <v>111</v>
      </c>
      <c r="F21" s="3" t="s">
        <v>7</v>
      </c>
      <c r="G21" s="3" t="s">
        <v>7</v>
      </c>
      <c r="H21" s="12" t="s">
        <v>7</v>
      </c>
      <c r="I21" s="5" t="s">
        <v>127</v>
      </c>
      <c r="J21" s="12" t="s">
        <v>7</v>
      </c>
      <c r="K21" s="6" t="s">
        <v>7</v>
      </c>
      <c r="L21" s="6" t="s">
        <v>7</v>
      </c>
      <c r="M21" s="6" t="s">
        <v>7</v>
      </c>
    </row>
    <row r="22" spans="1:13" ht="18.75" customHeight="1" x14ac:dyDescent="0.25">
      <c r="A22" s="77"/>
      <c r="B22" s="80"/>
      <c r="C22" s="83"/>
      <c r="D22" s="77"/>
      <c r="E22" s="4" t="s">
        <v>112</v>
      </c>
      <c r="F22" s="3" t="s">
        <v>7</v>
      </c>
      <c r="G22" s="3" t="s">
        <v>7</v>
      </c>
      <c r="H22" s="12" t="s">
        <v>7</v>
      </c>
      <c r="I22" s="12" t="s">
        <v>7</v>
      </c>
      <c r="J22" s="5" t="s">
        <v>130</v>
      </c>
      <c r="K22" s="6" t="s">
        <v>7</v>
      </c>
      <c r="L22" s="6" t="s">
        <v>7</v>
      </c>
      <c r="M22" s="6" t="s">
        <v>7</v>
      </c>
    </row>
    <row r="23" spans="1:13" ht="38.25" customHeight="1" x14ac:dyDescent="0.25">
      <c r="A23" s="75">
        <v>1</v>
      </c>
      <c r="B23" s="78" t="s">
        <v>17</v>
      </c>
      <c r="C23" s="81">
        <v>47158</v>
      </c>
      <c r="D23" s="75" t="s">
        <v>113</v>
      </c>
      <c r="E23" s="4" t="s">
        <v>22</v>
      </c>
      <c r="F23" s="7" t="s">
        <v>114</v>
      </c>
      <c r="G23" s="9" t="s">
        <v>106</v>
      </c>
      <c r="H23" s="12">
        <v>0</v>
      </c>
      <c r="I23" s="12">
        <v>0</v>
      </c>
      <c r="J23" s="8">
        <v>260</v>
      </c>
      <c r="K23" s="6">
        <v>0</v>
      </c>
      <c r="L23" s="6">
        <v>0</v>
      </c>
      <c r="M23" s="6">
        <v>98247.32</v>
      </c>
    </row>
    <row r="24" spans="1:13" ht="29.25" customHeight="1" x14ac:dyDescent="0.25">
      <c r="A24" s="76"/>
      <c r="B24" s="79"/>
      <c r="C24" s="82"/>
      <c r="D24" s="76"/>
      <c r="E24" s="4" t="s">
        <v>111</v>
      </c>
      <c r="F24" s="3" t="s">
        <v>7</v>
      </c>
      <c r="G24" s="3" t="s">
        <v>7</v>
      </c>
      <c r="H24" s="12" t="s">
        <v>7</v>
      </c>
      <c r="I24" s="12" t="s">
        <v>7</v>
      </c>
      <c r="J24" s="5" t="s">
        <v>131</v>
      </c>
      <c r="K24" s="6" t="s">
        <v>7</v>
      </c>
      <c r="L24" s="6" t="s">
        <v>7</v>
      </c>
      <c r="M24" s="6" t="s">
        <v>7</v>
      </c>
    </row>
    <row r="25" spans="1:13" ht="18" customHeight="1" x14ac:dyDescent="0.25">
      <c r="A25" s="77"/>
      <c r="B25" s="80"/>
      <c r="C25" s="83"/>
      <c r="D25" s="77"/>
      <c r="E25" s="4" t="s">
        <v>112</v>
      </c>
      <c r="F25" s="3" t="s">
        <v>7</v>
      </c>
      <c r="G25" s="3" t="s">
        <v>7</v>
      </c>
      <c r="H25" s="12" t="s">
        <v>7</v>
      </c>
      <c r="I25" s="12" t="s">
        <v>7</v>
      </c>
      <c r="J25" s="5" t="s">
        <v>130</v>
      </c>
      <c r="K25" s="6" t="s">
        <v>7</v>
      </c>
      <c r="L25" s="6" t="s">
        <v>7</v>
      </c>
      <c r="M25" s="6" t="s">
        <v>7</v>
      </c>
    </row>
    <row r="28" spans="1:13" x14ac:dyDescent="0.25">
      <c r="J28">
        <v>0</v>
      </c>
    </row>
  </sheetData>
  <mergeCells count="35">
    <mergeCell ref="A1:M1"/>
    <mergeCell ref="A23:A25"/>
    <mergeCell ref="B23:B25"/>
    <mergeCell ref="D20:D22"/>
    <mergeCell ref="D23:D25"/>
    <mergeCell ref="C20:C22"/>
    <mergeCell ref="C23:C25"/>
    <mergeCell ref="A3:M3"/>
    <mergeCell ref="L6:L7"/>
    <mergeCell ref="M6:M7"/>
    <mergeCell ref="A5:A7"/>
    <mergeCell ref="B5:B7"/>
    <mergeCell ref="C5:C7"/>
    <mergeCell ref="D5:D7"/>
    <mergeCell ref="E5:E7"/>
    <mergeCell ref="A17:A19"/>
    <mergeCell ref="B17:B19"/>
    <mergeCell ref="D17:D19"/>
    <mergeCell ref="C17:C19"/>
    <mergeCell ref="A20:A22"/>
    <mergeCell ref="B20:B22"/>
    <mergeCell ref="F5:J5"/>
    <mergeCell ref="K5:M5"/>
    <mergeCell ref="F6:F7"/>
    <mergeCell ref="G6:G7"/>
    <mergeCell ref="H6:J6"/>
    <mergeCell ref="K6:K7"/>
    <mergeCell ref="A11:A13"/>
    <mergeCell ref="B11:B13"/>
    <mergeCell ref="C11:C13"/>
    <mergeCell ref="D11:D13"/>
    <mergeCell ref="C14:C16"/>
    <mergeCell ref="A14:A16"/>
    <mergeCell ref="B14:B16"/>
    <mergeCell ref="D14:D16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75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M9"/>
  <sheetViews>
    <sheetView zoomScaleNormal="100" workbookViewId="0">
      <selection activeCell="Q6" sqref="Q6"/>
    </sheetView>
  </sheetViews>
  <sheetFormatPr defaultRowHeight="15" x14ac:dyDescent="0.25"/>
  <cols>
    <col min="4" max="4" width="12.7109375" customWidth="1"/>
    <col min="5" max="5" width="26" customWidth="1"/>
    <col min="6" max="6" width="37.140625" customWidth="1"/>
    <col min="7" max="10" width="9" customWidth="1"/>
    <col min="11" max="13" width="10.7109375" bestFit="1" customWidth="1"/>
  </cols>
  <sheetData>
    <row r="1" spans="1:13" ht="48" customHeight="1" x14ac:dyDescent="0.25">
      <c r="A1" s="87" t="s">
        <v>80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</row>
    <row r="2" spans="1:13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107.25" customHeight="1" x14ac:dyDescent="0.25">
      <c r="A3" s="84" t="s">
        <v>8</v>
      </c>
      <c r="B3" s="84" t="s">
        <v>0</v>
      </c>
      <c r="C3" s="84" t="s">
        <v>1</v>
      </c>
      <c r="D3" s="89" t="s">
        <v>2</v>
      </c>
      <c r="E3" s="84" t="s">
        <v>81</v>
      </c>
      <c r="F3" s="84" t="s">
        <v>11</v>
      </c>
      <c r="G3" s="84"/>
      <c r="H3" s="84"/>
      <c r="I3" s="84"/>
      <c r="J3" s="84"/>
      <c r="K3" s="84" t="s">
        <v>13</v>
      </c>
      <c r="L3" s="84"/>
      <c r="M3" s="84"/>
    </row>
    <row r="4" spans="1:13" ht="17.25" customHeight="1" x14ac:dyDescent="0.25">
      <c r="A4" s="84"/>
      <c r="B4" s="84"/>
      <c r="C4" s="84"/>
      <c r="D4" s="89"/>
      <c r="E4" s="84"/>
      <c r="F4" s="84" t="s">
        <v>83</v>
      </c>
      <c r="G4" s="84" t="s">
        <v>5</v>
      </c>
      <c r="H4" s="84" t="s">
        <v>12</v>
      </c>
      <c r="I4" s="84"/>
      <c r="J4" s="84"/>
      <c r="K4" s="84" t="s">
        <v>14</v>
      </c>
      <c r="L4" s="84" t="s">
        <v>15</v>
      </c>
      <c r="M4" s="84" t="s">
        <v>16</v>
      </c>
    </row>
    <row r="5" spans="1:13" ht="34.5" customHeight="1" x14ac:dyDescent="0.25">
      <c r="A5" s="84"/>
      <c r="B5" s="84"/>
      <c r="C5" s="84"/>
      <c r="D5" s="89"/>
      <c r="E5" s="84"/>
      <c r="F5" s="84"/>
      <c r="G5" s="84"/>
      <c r="H5" s="2" t="s">
        <v>14</v>
      </c>
      <c r="I5" s="2" t="s">
        <v>15</v>
      </c>
      <c r="J5" s="2" t="s">
        <v>16</v>
      </c>
      <c r="K5" s="84"/>
      <c r="L5" s="84"/>
      <c r="M5" s="84"/>
    </row>
    <row r="6" spans="1:13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  <c r="M6" s="3">
        <v>13</v>
      </c>
    </row>
    <row r="7" spans="1:13" ht="29.25" customHeight="1" x14ac:dyDescent="0.25">
      <c r="A7" s="55"/>
      <c r="B7" s="29" t="s">
        <v>7</v>
      </c>
      <c r="C7" s="29" t="s">
        <v>7</v>
      </c>
      <c r="D7" s="29" t="s">
        <v>7</v>
      </c>
      <c r="E7" s="30" t="s">
        <v>137</v>
      </c>
      <c r="F7" s="29" t="s">
        <v>7</v>
      </c>
      <c r="G7" s="29" t="s">
        <v>7</v>
      </c>
      <c r="H7" s="29" t="s">
        <v>7</v>
      </c>
      <c r="I7" s="29" t="s">
        <v>7</v>
      </c>
      <c r="J7" s="29" t="s">
        <v>7</v>
      </c>
      <c r="K7" s="6">
        <f>K8+K9</f>
        <v>210307.53900000002</v>
      </c>
      <c r="L7" s="6">
        <f t="shared" ref="L7:M7" si="0">L8+L9</f>
        <v>216599.02499999999</v>
      </c>
      <c r="M7" s="6">
        <f t="shared" si="0"/>
        <v>14839.778</v>
      </c>
    </row>
    <row r="8" spans="1:13" ht="67.5" customHeight="1" x14ac:dyDescent="0.25">
      <c r="A8" s="15">
        <v>2</v>
      </c>
      <c r="B8" s="14" t="s">
        <v>79</v>
      </c>
      <c r="C8" s="63" t="s">
        <v>50</v>
      </c>
      <c r="D8" s="15" t="s">
        <v>85</v>
      </c>
      <c r="E8" s="16" t="s">
        <v>51</v>
      </c>
      <c r="F8" s="21" t="s">
        <v>101</v>
      </c>
      <c r="G8" s="15" t="s">
        <v>136</v>
      </c>
      <c r="H8" s="22">
        <v>44</v>
      </c>
      <c r="I8" s="22">
        <v>44</v>
      </c>
      <c r="J8" s="22">
        <v>44</v>
      </c>
      <c r="K8" s="17">
        <v>12429.558999999999</v>
      </c>
      <c r="L8" s="17">
        <v>14658.805</v>
      </c>
      <c r="M8" s="17">
        <v>14839.778</v>
      </c>
    </row>
    <row r="9" spans="1:13" ht="63.75" customHeight="1" x14ac:dyDescent="0.25">
      <c r="A9" s="15">
        <v>2</v>
      </c>
      <c r="B9" s="14" t="s">
        <v>79</v>
      </c>
      <c r="C9" s="63" t="s">
        <v>50</v>
      </c>
      <c r="D9" s="15" t="s">
        <v>85</v>
      </c>
      <c r="E9" s="16" t="s">
        <v>51</v>
      </c>
      <c r="F9" s="21" t="s">
        <v>98</v>
      </c>
      <c r="G9" s="15" t="s">
        <v>84</v>
      </c>
      <c r="H9" s="22">
        <v>2434</v>
      </c>
      <c r="I9" s="22">
        <v>2479</v>
      </c>
      <c r="J9" s="22">
        <v>2514</v>
      </c>
      <c r="K9" s="17">
        <v>197877.98</v>
      </c>
      <c r="L9" s="17">
        <v>201940.22</v>
      </c>
      <c r="M9" s="17">
        <v>0</v>
      </c>
    </row>
  </sheetData>
  <mergeCells count="14">
    <mergeCell ref="H4:J4"/>
    <mergeCell ref="K4:K5"/>
    <mergeCell ref="L4:L5"/>
    <mergeCell ref="M4:M5"/>
    <mergeCell ref="A1:M1"/>
    <mergeCell ref="A3:A5"/>
    <mergeCell ref="B3:B5"/>
    <mergeCell ref="C3:C5"/>
    <mergeCell ref="D3:D5"/>
    <mergeCell ref="E3:E5"/>
    <mergeCell ref="F3:J3"/>
    <mergeCell ref="K3:M3"/>
    <mergeCell ref="F4:F5"/>
    <mergeCell ref="G4:G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8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12"/>
  <sheetViews>
    <sheetView zoomScale="120" zoomScaleNormal="120" workbookViewId="0">
      <selection sqref="A1:M12"/>
    </sheetView>
  </sheetViews>
  <sheetFormatPr defaultRowHeight="15" x14ac:dyDescent="0.25"/>
  <cols>
    <col min="4" max="4" width="12.7109375" customWidth="1"/>
    <col min="5" max="5" width="37" customWidth="1"/>
    <col min="6" max="6" width="20.28515625" customWidth="1"/>
    <col min="7" max="10" width="9" customWidth="1"/>
  </cols>
  <sheetData>
    <row r="1" spans="1:13" ht="48" customHeight="1" x14ac:dyDescent="0.25">
      <c r="A1" s="87" t="s">
        <v>29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</row>
    <row r="2" spans="1:13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42.75" customHeight="1" x14ac:dyDescent="0.25">
      <c r="A3" s="84" t="s">
        <v>8</v>
      </c>
      <c r="B3" s="84" t="s">
        <v>0</v>
      </c>
      <c r="C3" s="84" t="s">
        <v>1</v>
      </c>
      <c r="D3" s="89" t="s">
        <v>2</v>
      </c>
      <c r="E3" s="84" t="s">
        <v>3</v>
      </c>
      <c r="F3" s="84" t="s">
        <v>4</v>
      </c>
      <c r="G3" s="84"/>
      <c r="H3" s="84"/>
      <c r="I3" s="84"/>
      <c r="J3" s="84"/>
      <c r="K3" s="84" t="s">
        <v>9</v>
      </c>
      <c r="L3" s="84"/>
      <c r="M3" s="84"/>
    </row>
    <row r="4" spans="1:13" ht="17.25" customHeight="1" x14ac:dyDescent="0.25">
      <c r="A4" s="84"/>
      <c r="B4" s="84"/>
      <c r="C4" s="84"/>
      <c r="D4" s="89"/>
      <c r="E4" s="84"/>
      <c r="F4" s="84" t="s">
        <v>83</v>
      </c>
      <c r="G4" s="84" t="s">
        <v>5</v>
      </c>
      <c r="H4" s="84" t="s">
        <v>6</v>
      </c>
      <c r="I4" s="84"/>
      <c r="J4" s="84"/>
      <c r="K4" s="84" t="s">
        <v>14</v>
      </c>
      <c r="L4" s="84" t="s">
        <v>15</v>
      </c>
      <c r="M4" s="84" t="s">
        <v>16</v>
      </c>
    </row>
    <row r="5" spans="1:13" ht="34.5" customHeight="1" x14ac:dyDescent="0.25">
      <c r="A5" s="84"/>
      <c r="B5" s="84"/>
      <c r="C5" s="84"/>
      <c r="D5" s="89"/>
      <c r="E5" s="84"/>
      <c r="F5" s="84"/>
      <c r="G5" s="84"/>
      <c r="H5" s="2" t="s">
        <v>14</v>
      </c>
      <c r="I5" s="2" t="s">
        <v>15</v>
      </c>
      <c r="J5" s="2" t="s">
        <v>16</v>
      </c>
      <c r="K5" s="84"/>
      <c r="L5" s="84"/>
      <c r="M5" s="84"/>
    </row>
    <row r="6" spans="1:13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  <c r="M6" s="3">
        <v>13</v>
      </c>
    </row>
    <row r="7" spans="1:13" ht="26.25" customHeight="1" x14ac:dyDescent="0.25">
      <c r="A7" s="12"/>
      <c r="B7" s="29" t="s">
        <v>7</v>
      </c>
      <c r="C7" s="29" t="s">
        <v>7</v>
      </c>
      <c r="D7" s="29" t="s">
        <v>7</v>
      </c>
      <c r="E7" s="30" t="s">
        <v>137</v>
      </c>
      <c r="F7" s="29" t="s">
        <v>7</v>
      </c>
      <c r="G7" s="29" t="s">
        <v>7</v>
      </c>
      <c r="H7" s="29" t="s">
        <v>7</v>
      </c>
      <c r="I7" s="29" t="s">
        <v>7</v>
      </c>
      <c r="J7" s="29" t="s">
        <v>7</v>
      </c>
      <c r="K7" s="28">
        <f>K8</f>
        <v>27558.444760000002</v>
      </c>
      <c r="L7" s="28">
        <f t="shared" ref="L7:M7" si="0">L8</f>
        <v>0</v>
      </c>
      <c r="M7" s="28">
        <f t="shared" si="0"/>
        <v>0</v>
      </c>
    </row>
    <row r="8" spans="1:13" ht="47.25" customHeight="1" x14ac:dyDescent="0.25">
      <c r="A8" s="15">
        <v>1</v>
      </c>
      <c r="B8" s="14" t="s">
        <v>23</v>
      </c>
      <c r="C8" s="15" t="s">
        <v>7</v>
      </c>
      <c r="D8" s="15" t="s">
        <v>7</v>
      </c>
      <c r="E8" s="16" t="s">
        <v>133</v>
      </c>
      <c r="F8" s="15" t="s">
        <v>115</v>
      </c>
      <c r="G8" s="15" t="s">
        <v>106</v>
      </c>
      <c r="H8" s="22">
        <f>H9+H11</f>
        <v>1780</v>
      </c>
      <c r="I8" s="15" t="s">
        <v>7</v>
      </c>
      <c r="J8" s="15" t="s">
        <v>7</v>
      </c>
      <c r="K8" s="17">
        <f>K9+K11</f>
        <v>27558.444760000002</v>
      </c>
      <c r="L8" s="17">
        <f>L9+L11</f>
        <v>0</v>
      </c>
      <c r="M8" s="17">
        <f>M9+M11</f>
        <v>0</v>
      </c>
    </row>
    <row r="9" spans="1:13" ht="38.25" x14ac:dyDescent="0.25">
      <c r="A9" s="75">
        <v>1</v>
      </c>
      <c r="B9" s="78" t="s">
        <v>23</v>
      </c>
      <c r="C9" s="81" t="s">
        <v>24</v>
      </c>
      <c r="D9" s="75" t="s">
        <v>113</v>
      </c>
      <c r="E9" s="4" t="s">
        <v>25</v>
      </c>
      <c r="F9" s="7" t="s">
        <v>115</v>
      </c>
      <c r="G9" s="9" t="s">
        <v>106</v>
      </c>
      <c r="H9" s="8">
        <v>1150</v>
      </c>
      <c r="I9" s="8">
        <v>0</v>
      </c>
      <c r="J9" s="8">
        <v>0</v>
      </c>
      <c r="K9" s="6">
        <v>19705.582730000002</v>
      </c>
      <c r="L9" s="6">
        <v>0</v>
      </c>
      <c r="M9" s="6">
        <v>0</v>
      </c>
    </row>
    <row r="10" spans="1:13" ht="28.5" customHeight="1" x14ac:dyDescent="0.25">
      <c r="A10" s="77"/>
      <c r="B10" s="80"/>
      <c r="C10" s="83"/>
      <c r="D10" s="77"/>
      <c r="E10" s="4" t="s">
        <v>129</v>
      </c>
      <c r="F10" s="3" t="s">
        <v>7</v>
      </c>
      <c r="G10" s="3" t="s">
        <v>7</v>
      </c>
      <c r="H10" s="5" t="s">
        <v>127</v>
      </c>
      <c r="I10" s="12" t="s">
        <v>7</v>
      </c>
      <c r="J10" s="12" t="s">
        <v>7</v>
      </c>
      <c r="K10" s="6" t="s">
        <v>7</v>
      </c>
      <c r="L10" s="6" t="s">
        <v>7</v>
      </c>
      <c r="M10" s="6" t="s">
        <v>7</v>
      </c>
    </row>
    <row r="11" spans="1:13" ht="38.25" x14ac:dyDescent="0.25">
      <c r="A11" s="89">
        <v>1</v>
      </c>
      <c r="B11" s="90" t="s">
        <v>23</v>
      </c>
      <c r="C11" s="81" t="s">
        <v>26</v>
      </c>
      <c r="D11" s="75" t="s">
        <v>113</v>
      </c>
      <c r="E11" s="4" t="s">
        <v>27</v>
      </c>
      <c r="F11" s="7" t="s">
        <v>115</v>
      </c>
      <c r="G11" s="9" t="s">
        <v>106</v>
      </c>
      <c r="H11" s="9">
        <v>630</v>
      </c>
      <c r="I11" s="9">
        <v>0</v>
      </c>
      <c r="J11" s="9">
        <v>0</v>
      </c>
      <c r="K11" s="6">
        <v>7852.8620300000002</v>
      </c>
      <c r="L11" s="6">
        <v>0</v>
      </c>
      <c r="M11" s="6">
        <v>0</v>
      </c>
    </row>
    <row r="12" spans="1:13" ht="24" customHeight="1" x14ac:dyDescent="0.25">
      <c r="A12" s="89"/>
      <c r="B12" s="90"/>
      <c r="C12" s="83"/>
      <c r="D12" s="77"/>
      <c r="E12" s="4" t="s">
        <v>258</v>
      </c>
      <c r="F12" s="9" t="s">
        <v>7</v>
      </c>
      <c r="G12" s="9" t="s">
        <v>7</v>
      </c>
      <c r="H12" s="5" t="s">
        <v>128</v>
      </c>
      <c r="I12" s="12" t="s">
        <v>7</v>
      </c>
      <c r="J12" s="12" t="s">
        <v>7</v>
      </c>
      <c r="K12" s="6" t="s">
        <v>7</v>
      </c>
      <c r="L12" s="6" t="s">
        <v>7</v>
      </c>
      <c r="M12" s="6" t="s">
        <v>7</v>
      </c>
    </row>
  </sheetData>
  <mergeCells count="22">
    <mergeCell ref="A1:M1"/>
    <mergeCell ref="A3:A5"/>
    <mergeCell ref="B3:B5"/>
    <mergeCell ref="C3:C5"/>
    <mergeCell ref="D3:D5"/>
    <mergeCell ref="E3:E5"/>
    <mergeCell ref="F3:J3"/>
    <mergeCell ref="K3:M3"/>
    <mergeCell ref="F4:F5"/>
    <mergeCell ref="G4:G5"/>
    <mergeCell ref="H4:J4"/>
    <mergeCell ref="K4:K5"/>
    <mergeCell ref="L4:L5"/>
    <mergeCell ref="M4:M5"/>
    <mergeCell ref="A11:A12"/>
    <mergeCell ref="B11:B12"/>
    <mergeCell ref="C11:C12"/>
    <mergeCell ref="D9:D10"/>
    <mergeCell ref="D11:D12"/>
    <mergeCell ref="A9:A10"/>
    <mergeCell ref="B9:B10"/>
    <mergeCell ref="C9:C10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8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20"/>
  <sheetViews>
    <sheetView topLeftCell="B12" zoomScale="120" zoomScaleNormal="120" workbookViewId="0">
      <selection sqref="A1:M20"/>
    </sheetView>
  </sheetViews>
  <sheetFormatPr defaultRowHeight="15" x14ac:dyDescent="0.25"/>
  <cols>
    <col min="4" max="4" width="14.140625" customWidth="1"/>
    <col min="5" max="5" width="37" customWidth="1"/>
    <col min="6" max="6" width="23.140625" customWidth="1"/>
    <col min="7" max="10" width="9" customWidth="1"/>
    <col min="11" max="11" width="10" bestFit="1" customWidth="1"/>
    <col min="12" max="12" width="9.28515625" bestFit="1" customWidth="1"/>
    <col min="13" max="13" width="9.85546875" bestFit="1" customWidth="1"/>
  </cols>
  <sheetData>
    <row r="1" spans="1:13" ht="48" customHeight="1" x14ac:dyDescent="0.25">
      <c r="A1" s="87" t="s">
        <v>30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</row>
    <row r="2" spans="1:13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42.75" customHeight="1" x14ac:dyDescent="0.25">
      <c r="A3" s="84" t="s">
        <v>8</v>
      </c>
      <c r="B3" s="84" t="s">
        <v>0</v>
      </c>
      <c r="C3" s="84" t="s">
        <v>1</v>
      </c>
      <c r="D3" s="89" t="s">
        <v>2</v>
      </c>
      <c r="E3" s="84" t="s">
        <v>3</v>
      </c>
      <c r="F3" s="84" t="s">
        <v>4</v>
      </c>
      <c r="G3" s="84"/>
      <c r="H3" s="84"/>
      <c r="I3" s="84"/>
      <c r="J3" s="84"/>
      <c r="K3" s="84" t="s">
        <v>9</v>
      </c>
      <c r="L3" s="84"/>
      <c r="M3" s="84"/>
    </row>
    <row r="4" spans="1:13" ht="17.25" customHeight="1" x14ac:dyDescent="0.25">
      <c r="A4" s="84"/>
      <c r="B4" s="84"/>
      <c r="C4" s="84"/>
      <c r="D4" s="89"/>
      <c r="E4" s="84"/>
      <c r="F4" s="84" t="s">
        <v>83</v>
      </c>
      <c r="G4" s="84" t="s">
        <v>5</v>
      </c>
      <c r="H4" s="84" t="s">
        <v>6</v>
      </c>
      <c r="I4" s="84"/>
      <c r="J4" s="84"/>
      <c r="K4" s="84" t="s">
        <v>14</v>
      </c>
      <c r="L4" s="84" t="s">
        <v>15</v>
      </c>
      <c r="M4" s="84" t="s">
        <v>16</v>
      </c>
    </row>
    <row r="5" spans="1:13" ht="34.5" customHeight="1" x14ac:dyDescent="0.25">
      <c r="A5" s="84"/>
      <c r="B5" s="84"/>
      <c r="C5" s="84"/>
      <c r="D5" s="89"/>
      <c r="E5" s="84"/>
      <c r="F5" s="84"/>
      <c r="G5" s="84"/>
      <c r="H5" s="2" t="s">
        <v>14</v>
      </c>
      <c r="I5" s="2" t="s">
        <v>15</v>
      </c>
      <c r="J5" s="2" t="s">
        <v>16</v>
      </c>
      <c r="K5" s="84"/>
      <c r="L5" s="84"/>
      <c r="M5" s="84"/>
    </row>
    <row r="6" spans="1:13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  <c r="M6" s="3">
        <v>13</v>
      </c>
    </row>
    <row r="7" spans="1:13" ht="26.25" customHeight="1" x14ac:dyDescent="0.25">
      <c r="A7" s="12"/>
      <c r="B7" s="29" t="s">
        <v>7</v>
      </c>
      <c r="C7" s="29" t="s">
        <v>7</v>
      </c>
      <c r="D7" s="29" t="s">
        <v>7</v>
      </c>
      <c r="E7" s="30" t="s">
        <v>137</v>
      </c>
      <c r="F7" s="29" t="s">
        <v>7</v>
      </c>
      <c r="G7" s="29" t="s">
        <v>7</v>
      </c>
      <c r="H7" s="29" t="s">
        <v>7</v>
      </c>
      <c r="I7" s="29" t="s">
        <v>7</v>
      </c>
      <c r="J7" s="29" t="s">
        <v>7</v>
      </c>
      <c r="K7" s="28">
        <f>K8+K12+K16</f>
        <v>212694.56</v>
      </c>
      <c r="L7" s="28">
        <f t="shared" ref="L7:M7" si="0">L8+L12+L16</f>
        <v>12169.93</v>
      </c>
      <c r="M7" s="28">
        <f t="shared" si="0"/>
        <v>101308.6</v>
      </c>
    </row>
    <row r="8" spans="1:13" ht="63.75" x14ac:dyDescent="0.25">
      <c r="A8" s="15">
        <v>1</v>
      </c>
      <c r="B8" s="14" t="s">
        <v>31</v>
      </c>
      <c r="C8" s="15" t="s">
        <v>7</v>
      </c>
      <c r="D8" s="15" t="s">
        <v>113</v>
      </c>
      <c r="E8" s="16" t="s">
        <v>132</v>
      </c>
      <c r="F8" s="21" t="s">
        <v>117</v>
      </c>
      <c r="G8" s="15" t="s">
        <v>86</v>
      </c>
      <c r="H8" s="15" t="s">
        <v>7</v>
      </c>
      <c r="I8" s="15">
        <v>1</v>
      </c>
      <c r="J8" s="15" t="s">
        <v>7</v>
      </c>
      <c r="K8" s="17">
        <f>K9</f>
        <v>10748.94</v>
      </c>
      <c r="L8" s="17">
        <f t="shared" ref="L8:M8" si="1">L9</f>
        <v>12169.93</v>
      </c>
      <c r="M8" s="17">
        <f t="shared" si="1"/>
        <v>0</v>
      </c>
    </row>
    <row r="9" spans="1:13" ht="66.75" customHeight="1" x14ac:dyDescent="0.25">
      <c r="A9" s="75">
        <v>1</v>
      </c>
      <c r="B9" s="78" t="s">
        <v>31</v>
      </c>
      <c r="C9" s="81" t="s">
        <v>32</v>
      </c>
      <c r="D9" s="75" t="s">
        <v>113</v>
      </c>
      <c r="E9" s="4" t="s">
        <v>33</v>
      </c>
      <c r="F9" s="7" t="s">
        <v>117</v>
      </c>
      <c r="G9" s="9" t="s">
        <v>86</v>
      </c>
      <c r="H9" s="3">
        <v>0</v>
      </c>
      <c r="I9" s="3">
        <v>1</v>
      </c>
      <c r="J9" s="12">
        <v>0</v>
      </c>
      <c r="K9" s="6">
        <v>10748.94</v>
      </c>
      <c r="L9" s="6">
        <v>12169.93</v>
      </c>
      <c r="M9" s="6">
        <v>0</v>
      </c>
    </row>
    <row r="10" spans="1:13" ht="25.5" x14ac:dyDescent="0.25">
      <c r="A10" s="76"/>
      <c r="B10" s="79"/>
      <c r="C10" s="82"/>
      <c r="D10" s="76"/>
      <c r="E10" s="4" t="s">
        <v>111</v>
      </c>
      <c r="F10" s="3" t="s">
        <v>7</v>
      </c>
      <c r="G10" s="3" t="s">
        <v>7</v>
      </c>
      <c r="H10" s="5" t="s">
        <v>130</v>
      </c>
      <c r="I10" s="12" t="s">
        <v>7</v>
      </c>
      <c r="J10" s="12" t="s">
        <v>7</v>
      </c>
      <c r="K10" s="6" t="s">
        <v>7</v>
      </c>
      <c r="L10" s="6" t="s">
        <v>7</v>
      </c>
      <c r="M10" s="6" t="s">
        <v>7</v>
      </c>
    </row>
    <row r="11" spans="1:13" x14ac:dyDescent="0.25">
      <c r="A11" s="77"/>
      <c r="B11" s="80"/>
      <c r="C11" s="83"/>
      <c r="D11" s="77"/>
      <c r="E11" s="4" t="s">
        <v>112</v>
      </c>
      <c r="F11" s="3" t="s">
        <v>7</v>
      </c>
      <c r="G11" s="3" t="s">
        <v>7</v>
      </c>
      <c r="H11" s="12" t="s">
        <v>7</v>
      </c>
      <c r="I11" s="5" t="s">
        <v>130</v>
      </c>
      <c r="J11" s="12" t="s">
        <v>7</v>
      </c>
      <c r="K11" s="6" t="s">
        <v>7</v>
      </c>
      <c r="L11" s="6" t="s">
        <v>7</v>
      </c>
      <c r="M11" s="6" t="s">
        <v>7</v>
      </c>
    </row>
    <row r="12" spans="1:13" ht="63.75" x14ac:dyDescent="0.25">
      <c r="A12" s="11"/>
      <c r="B12" s="14" t="s">
        <v>31</v>
      </c>
      <c r="C12" s="15" t="s">
        <v>7</v>
      </c>
      <c r="D12" s="26" t="s">
        <v>116</v>
      </c>
      <c r="E12" s="16" t="s">
        <v>135</v>
      </c>
      <c r="F12" s="21" t="s">
        <v>118</v>
      </c>
      <c r="G12" s="15" t="s">
        <v>106</v>
      </c>
      <c r="H12" s="15" t="s">
        <v>7</v>
      </c>
      <c r="I12" s="15" t="s">
        <v>7</v>
      </c>
      <c r="J12" s="15">
        <v>160</v>
      </c>
      <c r="K12" s="17">
        <f>K13</f>
        <v>0</v>
      </c>
      <c r="L12" s="17">
        <f t="shared" ref="L12:M12" si="2">L13</f>
        <v>0</v>
      </c>
      <c r="M12" s="17">
        <f t="shared" si="2"/>
        <v>101308.6</v>
      </c>
    </row>
    <row r="13" spans="1:13" ht="48.75" customHeight="1" x14ac:dyDescent="0.25">
      <c r="A13" s="75">
        <v>1</v>
      </c>
      <c r="B13" s="78" t="s">
        <v>31</v>
      </c>
      <c r="C13" s="81" t="s">
        <v>34</v>
      </c>
      <c r="D13" s="75" t="s">
        <v>116</v>
      </c>
      <c r="E13" s="4" t="s">
        <v>35</v>
      </c>
      <c r="F13" s="7" t="s">
        <v>118</v>
      </c>
      <c r="G13" s="3" t="s">
        <v>106</v>
      </c>
      <c r="H13" s="12" t="s">
        <v>7</v>
      </c>
      <c r="I13" s="12" t="s">
        <v>7</v>
      </c>
      <c r="J13" s="3">
        <v>160</v>
      </c>
      <c r="K13" s="6">
        <v>0</v>
      </c>
      <c r="L13" s="6">
        <v>0</v>
      </c>
      <c r="M13" s="6">
        <v>101308.6</v>
      </c>
    </row>
    <row r="14" spans="1:13" ht="25.5" x14ac:dyDescent="0.25">
      <c r="A14" s="76"/>
      <c r="B14" s="79"/>
      <c r="C14" s="82"/>
      <c r="D14" s="76"/>
      <c r="E14" s="4" t="s">
        <v>111</v>
      </c>
      <c r="F14" s="3" t="s">
        <v>7</v>
      </c>
      <c r="G14" s="3" t="s">
        <v>7</v>
      </c>
      <c r="H14" s="12" t="s">
        <v>7</v>
      </c>
      <c r="I14" s="12" t="s">
        <v>7</v>
      </c>
      <c r="J14" s="5" t="s">
        <v>131</v>
      </c>
      <c r="K14" s="6" t="s">
        <v>7</v>
      </c>
      <c r="L14" s="6" t="s">
        <v>7</v>
      </c>
      <c r="M14" s="6" t="s">
        <v>7</v>
      </c>
    </row>
    <row r="15" spans="1:13" x14ac:dyDescent="0.25">
      <c r="A15" s="77"/>
      <c r="B15" s="80"/>
      <c r="C15" s="83"/>
      <c r="D15" s="77"/>
      <c r="E15" s="4" t="s">
        <v>112</v>
      </c>
      <c r="F15" s="3" t="s">
        <v>7</v>
      </c>
      <c r="G15" s="3" t="s">
        <v>7</v>
      </c>
      <c r="H15" s="12" t="s">
        <v>7</v>
      </c>
      <c r="I15" s="12" t="s">
        <v>7</v>
      </c>
      <c r="J15" s="5" t="s">
        <v>130</v>
      </c>
      <c r="K15" s="6" t="s">
        <v>7</v>
      </c>
      <c r="L15" s="6" t="s">
        <v>7</v>
      </c>
      <c r="M15" s="6" t="s">
        <v>7</v>
      </c>
    </row>
    <row r="16" spans="1:13" ht="63.75" customHeight="1" x14ac:dyDescent="0.25">
      <c r="A16" s="18">
        <v>1</v>
      </c>
      <c r="B16" s="19" t="s">
        <v>31</v>
      </c>
      <c r="C16" s="20" t="s">
        <v>36</v>
      </c>
      <c r="D16" s="18" t="s">
        <v>113</v>
      </c>
      <c r="E16" s="16" t="s">
        <v>37</v>
      </c>
      <c r="F16" s="21" t="s">
        <v>121</v>
      </c>
      <c r="G16" s="15" t="s">
        <v>86</v>
      </c>
      <c r="H16" s="15">
        <f>H17+H19</f>
        <v>2</v>
      </c>
      <c r="I16" s="15">
        <v>0</v>
      </c>
      <c r="J16" s="15">
        <v>0</v>
      </c>
      <c r="K16" s="17">
        <f>K17+K19</f>
        <v>201945.62</v>
      </c>
      <c r="L16" s="17">
        <f t="shared" ref="L16:M16" si="3">L17+L19</f>
        <v>0</v>
      </c>
      <c r="M16" s="17">
        <f t="shared" si="3"/>
        <v>0</v>
      </c>
    </row>
    <row r="17" spans="1:13" ht="65.25" customHeight="1" x14ac:dyDescent="0.25">
      <c r="A17" s="91">
        <v>1</v>
      </c>
      <c r="B17" s="93" t="s">
        <v>31</v>
      </c>
      <c r="C17" s="95" t="s">
        <v>36</v>
      </c>
      <c r="D17" s="75" t="s">
        <v>113</v>
      </c>
      <c r="E17" s="4" t="s">
        <v>120</v>
      </c>
      <c r="F17" s="7" t="s">
        <v>121</v>
      </c>
      <c r="G17" s="9" t="s">
        <v>86</v>
      </c>
      <c r="H17" s="9">
        <v>1</v>
      </c>
      <c r="I17" s="9">
        <v>0</v>
      </c>
      <c r="J17" s="9">
        <v>0</v>
      </c>
      <c r="K17" s="6">
        <v>174445</v>
      </c>
      <c r="L17" s="6">
        <v>0</v>
      </c>
      <c r="M17" s="6">
        <v>0</v>
      </c>
    </row>
    <row r="18" spans="1:13" ht="25.5" x14ac:dyDescent="0.25">
      <c r="A18" s="92"/>
      <c r="B18" s="94"/>
      <c r="C18" s="96"/>
      <c r="D18" s="77"/>
      <c r="E18" s="4" t="s">
        <v>122</v>
      </c>
      <c r="F18" s="9" t="s">
        <v>7</v>
      </c>
      <c r="G18" s="9" t="s">
        <v>7</v>
      </c>
      <c r="H18" s="5" t="s">
        <v>134</v>
      </c>
      <c r="I18" s="12" t="s">
        <v>7</v>
      </c>
      <c r="J18" s="12" t="s">
        <v>7</v>
      </c>
      <c r="K18" s="6" t="s">
        <v>7</v>
      </c>
      <c r="L18" s="6" t="s">
        <v>7</v>
      </c>
      <c r="M18" s="6" t="s">
        <v>7</v>
      </c>
    </row>
    <row r="19" spans="1:13" ht="63.75" x14ac:dyDescent="0.25">
      <c r="A19" s="91">
        <v>1</v>
      </c>
      <c r="B19" s="93" t="s">
        <v>31</v>
      </c>
      <c r="C19" s="95" t="s">
        <v>36</v>
      </c>
      <c r="D19" s="75" t="s">
        <v>113</v>
      </c>
      <c r="E19" s="4" t="s">
        <v>119</v>
      </c>
      <c r="F19" s="7" t="s">
        <v>121</v>
      </c>
      <c r="G19" s="9" t="s">
        <v>86</v>
      </c>
      <c r="H19" s="9">
        <v>1</v>
      </c>
      <c r="I19" s="9">
        <v>0</v>
      </c>
      <c r="J19" s="9">
        <v>0</v>
      </c>
      <c r="K19" s="6">
        <f>8750.62+18750</f>
        <v>27500.620000000003</v>
      </c>
      <c r="L19" s="6">
        <v>0</v>
      </c>
      <c r="M19" s="6">
        <v>0</v>
      </c>
    </row>
    <row r="20" spans="1:13" ht="25.5" x14ac:dyDescent="0.25">
      <c r="A20" s="92"/>
      <c r="B20" s="94"/>
      <c r="C20" s="96"/>
      <c r="D20" s="77"/>
      <c r="E20" s="4" t="s">
        <v>122</v>
      </c>
      <c r="F20" s="9" t="s">
        <v>7</v>
      </c>
      <c r="G20" s="9" t="s">
        <v>7</v>
      </c>
      <c r="H20" s="5" t="s">
        <v>130</v>
      </c>
      <c r="I20" s="12" t="s">
        <v>7</v>
      </c>
      <c r="J20" s="12" t="s">
        <v>7</v>
      </c>
      <c r="K20" s="6" t="s">
        <v>7</v>
      </c>
      <c r="L20" s="6" t="s">
        <v>7</v>
      </c>
      <c r="M20" s="6" t="s">
        <v>7</v>
      </c>
    </row>
  </sheetData>
  <mergeCells count="30">
    <mergeCell ref="A9:A11"/>
    <mergeCell ref="B9:B11"/>
    <mergeCell ref="C9:C11"/>
    <mergeCell ref="D9:D11"/>
    <mergeCell ref="D19:D20"/>
    <mergeCell ref="A17:A18"/>
    <mergeCell ref="B17:B18"/>
    <mergeCell ref="A13:A15"/>
    <mergeCell ref="B13:B15"/>
    <mergeCell ref="C13:C15"/>
    <mergeCell ref="D13:D15"/>
    <mergeCell ref="D17:D18"/>
    <mergeCell ref="C17:C18"/>
    <mergeCell ref="A19:A20"/>
    <mergeCell ref="B19:B20"/>
    <mergeCell ref="C19:C20"/>
    <mergeCell ref="A1:M1"/>
    <mergeCell ref="A3:A5"/>
    <mergeCell ref="B3:B5"/>
    <mergeCell ref="C3:C5"/>
    <mergeCell ref="D3:D5"/>
    <mergeCell ref="E3:E5"/>
    <mergeCell ref="F3:J3"/>
    <mergeCell ref="K3:M3"/>
    <mergeCell ref="F4:F5"/>
    <mergeCell ref="G4:G5"/>
    <mergeCell ref="H4:J4"/>
    <mergeCell ref="K4:K5"/>
    <mergeCell ref="L4:L5"/>
    <mergeCell ref="M4:M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8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16"/>
  <sheetViews>
    <sheetView topLeftCell="A4" zoomScaleNormal="100" workbookViewId="0">
      <selection sqref="A1:M16"/>
    </sheetView>
  </sheetViews>
  <sheetFormatPr defaultRowHeight="15" x14ac:dyDescent="0.25"/>
  <cols>
    <col min="4" max="4" width="12.7109375" customWidth="1"/>
    <col min="5" max="5" width="37" customWidth="1"/>
    <col min="6" max="6" width="22.140625" customWidth="1"/>
    <col min="7" max="10" width="9" customWidth="1"/>
    <col min="11" max="11" width="9.85546875" bestFit="1" customWidth="1"/>
    <col min="12" max="13" width="11.140625" customWidth="1"/>
  </cols>
  <sheetData>
    <row r="1" spans="1:13" ht="48" customHeight="1" x14ac:dyDescent="0.25">
      <c r="A1" s="87" t="s">
        <v>38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</row>
    <row r="2" spans="1:13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42.75" customHeight="1" x14ac:dyDescent="0.25">
      <c r="A3" s="84" t="s">
        <v>8</v>
      </c>
      <c r="B3" s="84" t="s">
        <v>0</v>
      </c>
      <c r="C3" s="84" t="s">
        <v>1</v>
      </c>
      <c r="D3" s="89" t="s">
        <v>2</v>
      </c>
      <c r="E3" s="84" t="s">
        <v>3</v>
      </c>
      <c r="F3" s="84" t="s">
        <v>4</v>
      </c>
      <c r="G3" s="84"/>
      <c r="H3" s="84"/>
      <c r="I3" s="84"/>
      <c r="J3" s="84"/>
      <c r="K3" s="84" t="s">
        <v>9</v>
      </c>
      <c r="L3" s="84"/>
      <c r="M3" s="84"/>
    </row>
    <row r="4" spans="1:13" ht="17.25" customHeight="1" x14ac:dyDescent="0.25">
      <c r="A4" s="84"/>
      <c r="B4" s="84"/>
      <c r="C4" s="84"/>
      <c r="D4" s="89"/>
      <c r="E4" s="84"/>
      <c r="F4" s="84" t="s">
        <v>83</v>
      </c>
      <c r="G4" s="84" t="s">
        <v>5</v>
      </c>
      <c r="H4" s="84" t="s">
        <v>6</v>
      </c>
      <c r="I4" s="84"/>
      <c r="J4" s="84"/>
      <c r="K4" s="84" t="s">
        <v>14</v>
      </c>
      <c r="L4" s="84" t="s">
        <v>15</v>
      </c>
      <c r="M4" s="84" t="s">
        <v>16</v>
      </c>
    </row>
    <row r="5" spans="1:13" ht="34.5" customHeight="1" x14ac:dyDescent="0.25">
      <c r="A5" s="84"/>
      <c r="B5" s="84"/>
      <c r="C5" s="84"/>
      <c r="D5" s="89"/>
      <c r="E5" s="84"/>
      <c r="F5" s="84"/>
      <c r="G5" s="84"/>
      <c r="H5" s="2" t="s">
        <v>14</v>
      </c>
      <c r="I5" s="2" t="s">
        <v>15</v>
      </c>
      <c r="J5" s="2" t="s">
        <v>16</v>
      </c>
      <c r="K5" s="84"/>
      <c r="L5" s="84"/>
      <c r="M5" s="84"/>
    </row>
    <row r="6" spans="1:13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  <c r="M6" s="3">
        <v>13</v>
      </c>
    </row>
    <row r="7" spans="1:13" s="31" customFormat="1" ht="26.25" customHeight="1" x14ac:dyDescent="0.2">
      <c r="A7" s="12"/>
      <c r="B7" s="29" t="s">
        <v>7</v>
      </c>
      <c r="C7" s="29" t="s">
        <v>7</v>
      </c>
      <c r="D7" s="29" t="s">
        <v>7</v>
      </c>
      <c r="E7" s="30" t="s">
        <v>137</v>
      </c>
      <c r="F7" s="29" t="s">
        <v>7</v>
      </c>
      <c r="G7" s="29" t="s">
        <v>7</v>
      </c>
      <c r="H7" s="29" t="s">
        <v>7</v>
      </c>
      <c r="I7" s="29" t="s">
        <v>7</v>
      </c>
      <c r="J7" s="29" t="s">
        <v>7</v>
      </c>
      <c r="K7" s="28">
        <f>K9+K12</f>
        <v>934106.66</v>
      </c>
      <c r="L7" s="28">
        <f t="shared" ref="L7:M7" si="0">L9+L12</f>
        <v>1750207.94</v>
      </c>
      <c r="M7" s="28">
        <f t="shared" si="0"/>
        <v>1718253.17</v>
      </c>
    </row>
    <row r="8" spans="1:13" s="31" customFormat="1" ht="36.75" customHeight="1" x14ac:dyDescent="0.2">
      <c r="A8" s="23">
        <v>1</v>
      </c>
      <c r="B8" s="23" t="s">
        <v>39</v>
      </c>
      <c r="C8" s="23" t="s">
        <v>138</v>
      </c>
      <c r="D8" s="15" t="s">
        <v>7</v>
      </c>
      <c r="E8" s="32" t="s">
        <v>133</v>
      </c>
      <c r="F8" s="15" t="s">
        <v>115</v>
      </c>
      <c r="G8" s="15" t="s">
        <v>106</v>
      </c>
      <c r="H8" s="15">
        <v>0</v>
      </c>
      <c r="I8" s="15">
        <v>0</v>
      </c>
      <c r="J8" s="15">
        <v>1725</v>
      </c>
      <c r="K8" s="33">
        <f>K9</f>
        <v>721521.06</v>
      </c>
      <c r="L8" s="33">
        <f t="shared" ref="L8:M8" si="1">L9</f>
        <v>1725392.26</v>
      </c>
      <c r="M8" s="33">
        <f t="shared" si="1"/>
        <v>1567714.06</v>
      </c>
    </row>
    <row r="9" spans="1:13" ht="38.25" x14ac:dyDescent="0.25">
      <c r="A9" s="75">
        <v>1</v>
      </c>
      <c r="B9" s="78" t="s">
        <v>39</v>
      </c>
      <c r="C9" s="81" t="s">
        <v>40</v>
      </c>
      <c r="D9" s="75" t="s">
        <v>113</v>
      </c>
      <c r="E9" s="4" t="s">
        <v>41</v>
      </c>
      <c r="F9" s="7" t="s">
        <v>115</v>
      </c>
      <c r="G9" s="3" t="s">
        <v>106</v>
      </c>
      <c r="H9" s="8"/>
      <c r="I9" s="8"/>
      <c r="J9" s="8">
        <v>1725</v>
      </c>
      <c r="K9" s="6">
        <v>721521.06</v>
      </c>
      <c r="L9" s="6">
        <v>1725392.26</v>
      </c>
      <c r="M9" s="6">
        <v>1567714.06</v>
      </c>
    </row>
    <row r="10" spans="1:13" ht="25.5" x14ac:dyDescent="0.25">
      <c r="A10" s="76"/>
      <c r="B10" s="79"/>
      <c r="C10" s="82"/>
      <c r="D10" s="76"/>
      <c r="E10" s="4" t="s">
        <v>111</v>
      </c>
      <c r="F10" s="3" t="s">
        <v>7</v>
      </c>
      <c r="G10" s="3" t="s">
        <v>7</v>
      </c>
      <c r="H10" s="5" t="s">
        <v>139</v>
      </c>
      <c r="I10" s="5"/>
      <c r="J10" s="5"/>
      <c r="K10" s="6" t="s">
        <v>7</v>
      </c>
      <c r="L10" s="6" t="s">
        <v>7</v>
      </c>
      <c r="M10" s="6" t="s">
        <v>7</v>
      </c>
    </row>
    <row r="11" spans="1:13" x14ac:dyDescent="0.25">
      <c r="A11" s="77"/>
      <c r="B11" s="80"/>
      <c r="C11" s="83"/>
      <c r="D11" s="77"/>
      <c r="E11" s="4" t="s">
        <v>112</v>
      </c>
      <c r="F11" s="3" t="s">
        <v>7</v>
      </c>
      <c r="G11" s="3" t="s">
        <v>7</v>
      </c>
      <c r="H11" s="5"/>
      <c r="I11" s="5"/>
      <c r="J11" s="5" t="s">
        <v>130</v>
      </c>
      <c r="K11" s="6" t="s">
        <v>7</v>
      </c>
      <c r="L11" s="6" t="s">
        <v>7</v>
      </c>
      <c r="M11" s="6" t="s">
        <v>7</v>
      </c>
    </row>
    <row r="12" spans="1:13" ht="66.75" customHeight="1" x14ac:dyDescent="0.25">
      <c r="A12" s="23">
        <v>1</v>
      </c>
      <c r="B12" s="24" t="s">
        <v>39</v>
      </c>
      <c r="C12" s="25" t="s">
        <v>36</v>
      </c>
      <c r="D12" s="15" t="s">
        <v>7</v>
      </c>
      <c r="E12" s="16" t="s">
        <v>37</v>
      </c>
      <c r="F12" s="21" t="s">
        <v>140</v>
      </c>
      <c r="G12" s="15" t="s">
        <v>86</v>
      </c>
      <c r="H12" s="22">
        <f t="shared" ref="H12:M12" si="2">H13+H15</f>
        <v>1</v>
      </c>
      <c r="I12" s="22">
        <f t="shared" si="2"/>
        <v>0</v>
      </c>
      <c r="J12" s="22">
        <f t="shared" si="2"/>
        <v>1</v>
      </c>
      <c r="K12" s="17">
        <f t="shared" si="2"/>
        <v>212585.60000000001</v>
      </c>
      <c r="L12" s="17">
        <f t="shared" si="2"/>
        <v>24815.68</v>
      </c>
      <c r="M12" s="17">
        <f t="shared" si="2"/>
        <v>150539.10999999999</v>
      </c>
    </row>
    <row r="13" spans="1:13" ht="76.5" customHeight="1" x14ac:dyDescent="0.25">
      <c r="A13" s="75">
        <v>1</v>
      </c>
      <c r="B13" s="78" t="s">
        <v>39</v>
      </c>
      <c r="C13" s="81" t="s">
        <v>36</v>
      </c>
      <c r="D13" s="75" t="s">
        <v>124</v>
      </c>
      <c r="E13" s="4" t="s">
        <v>119</v>
      </c>
      <c r="F13" s="7" t="s">
        <v>121</v>
      </c>
      <c r="G13" s="9" t="s">
        <v>86</v>
      </c>
      <c r="H13" s="8">
        <v>1</v>
      </c>
      <c r="I13" s="8">
        <v>0</v>
      </c>
      <c r="J13" s="8">
        <v>0</v>
      </c>
      <c r="K13" s="6">
        <v>212585.60000000001</v>
      </c>
      <c r="L13" s="6">
        <v>0</v>
      </c>
      <c r="M13" s="6">
        <v>0</v>
      </c>
    </row>
    <row r="14" spans="1:13" ht="38.25" x14ac:dyDescent="0.25">
      <c r="A14" s="77"/>
      <c r="B14" s="80"/>
      <c r="C14" s="83"/>
      <c r="D14" s="77"/>
      <c r="E14" s="4" t="s">
        <v>126</v>
      </c>
      <c r="F14" s="9" t="s">
        <v>7</v>
      </c>
      <c r="G14" s="9" t="s">
        <v>7</v>
      </c>
      <c r="H14" s="5" t="s">
        <v>130</v>
      </c>
      <c r="I14" s="6" t="s">
        <v>7</v>
      </c>
      <c r="J14" s="6" t="s">
        <v>7</v>
      </c>
      <c r="K14" s="6" t="s">
        <v>7</v>
      </c>
      <c r="L14" s="6" t="s">
        <v>7</v>
      </c>
      <c r="M14" s="6" t="s">
        <v>7</v>
      </c>
    </row>
    <row r="15" spans="1:13" ht="78.75" customHeight="1" x14ac:dyDescent="0.25">
      <c r="A15" s="75">
        <v>1</v>
      </c>
      <c r="B15" s="78" t="s">
        <v>39</v>
      </c>
      <c r="C15" s="81" t="s">
        <v>36</v>
      </c>
      <c r="D15" s="89" t="s">
        <v>125</v>
      </c>
      <c r="E15" s="4" t="s">
        <v>123</v>
      </c>
      <c r="F15" s="7" t="s">
        <v>121</v>
      </c>
      <c r="G15" s="9" t="s">
        <v>86</v>
      </c>
      <c r="H15" s="8">
        <v>0</v>
      </c>
      <c r="I15" s="8">
        <v>0</v>
      </c>
      <c r="J15" s="8">
        <v>1</v>
      </c>
      <c r="K15" s="6">
        <v>0</v>
      </c>
      <c r="L15" s="6">
        <v>24815.68</v>
      </c>
      <c r="M15" s="6">
        <v>150539.10999999999</v>
      </c>
    </row>
    <row r="16" spans="1:13" ht="38.25" x14ac:dyDescent="0.25">
      <c r="A16" s="77"/>
      <c r="B16" s="80"/>
      <c r="C16" s="83"/>
      <c r="D16" s="89"/>
      <c r="E16" s="4" t="s">
        <v>126</v>
      </c>
      <c r="F16" s="9" t="s">
        <v>7</v>
      </c>
      <c r="G16" s="9" t="s">
        <v>7</v>
      </c>
      <c r="H16" s="55" t="s">
        <v>7</v>
      </c>
      <c r="I16" s="55" t="s">
        <v>7</v>
      </c>
      <c r="J16" s="13" t="s">
        <v>130</v>
      </c>
      <c r="K16" s="6" t="s">
        <v>7</v>
      </c>
      <c r="L16" s="6" t="s">
        <v>7</v>
      </c>
      <c r="M16" s="6" t="s">
        <v>7</v>
      </c>
    </row>
  </sheetData>
  <mergeCells count="26">
    <mergeCell ref="B9:B11"/>
    <mergeCell ref="C9:C11"/>
    <mergeCell ref="A13:A14"/>
    <mergeCell ref="B13:B14"/>
    <mergeCell ref="C13:C14"/>
    <mergeCell ref="D13:D14"/>
    <mergeCell ref="A15:A16"/>
    <mergeCell ref="B15:B16"/>
    <mergeCell ref="C15:C16"/>
    <mergeCell ref="D15:D16"/>
    <mergeCell ref="D9:D11"/>
    <mergeCell ref="A1:M1"/>
    <mergeCell ref="A3:A5"/>
    <mergeCell ref="B3:B5"/>
    <mergeCell ref="C3:C5"/>
    <mergeCell ref="D3:D5"/>
    <mergeCell ref="E3:E5"/>
    <mergeCell ref="F3:J3"/>
    <mergeCell ref="K3:M3"/>
    <mergeCell ref="F4:F5"/>
    <mergeCell ref="G4:G5"/>
    <mergeCell ref="H4:J4"/>
    <mergeCell ref="K4:K5"/>
    <mergeCell ref="L4:L5"/>
    <mergeCell ref="M4:M5"/>
    <mergeCell ref="A9:A11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8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70"/>
  <sheetViews>
    <sheetView topLeftCell="A58" zoomScale="80" zoomScaleNormal="80" workbookViewId="0">
      <selection sqref="A1:M70"/>
    </sheetView>
  </sheetViews>
  <sheetFormatPr defaultRowHeight="15" x14ac:dyDescent="0.25"/>
  <cols>
    <col min="4" max="4" width="24.28515625" customWidth="1"/>
    <col min="5" max="5" width="55.42578125" customWidth="1"/>
    <col min="6" max="6" width="34.42578125" customWidth="1"/>
    <col min="7" max="10" width="9" customWidth="1"/>
    <col min="11" max="11" width="14" customWidth="1"/>
    <col min="12" max="12" width="14.140625" customWidth="1"/>
    <col min="13" max="13" width="14.28515625" customWidth="1"/>
    <col min="14" max="14" width="21.85546875" customWidth="1"/>
  </cols>
  <sheetData>
    <row r="1" spans="1:14" ht="48" customHeight="1" x14ac:dyDescent="0.25">
      <c r="A1" s="87" t="s">
        <v>42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</row>
    <row r="2" spans="1:14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4" ht="107.25" customHeight="1" x14ac:dyDescent="0.25">
      <c r="A3" s="84" t="s">
        <v>8</v>
      </c>
      <c r="B3" s="84" t="s">
        <v>0</v>
      </c>
      <c r="C3" s="84" t="s">
        <v>1</v>
      </c>
      <c r="D3" s="89" t="s">
        <v>2</v>
      </c>
      <c r="E3" s="84" t="s">
        <v>10</v>
      </c>
      <c r="F3" s="84" t="s">
        <v>11</v>
      </c>
      <c r="G3" s="84"/>
      <c r="H3" s="84"/>
      <c r="I3" s="84"/>
      <c r="J3" s="84"/>
      <c r="K3" s="84" t="s">
        <v>13</v>
      </c>
      <c r="L3" s="84"/>
      <c r="M3" s="84"/>
    </row>
    <row r="4" spans="1:14" ht="17.25" customHeight="1" x14ac:dyDescent="0.25">
      <c r="A4" s="84"/>
      <c r="B4" s="84"/>
      <c r="C4" s="84"/>
      <c r="D4" s="89"/>
      <c r="E4" s="84"/>
      <c r="F4" s="84" t="s">
        <v>83</v>
      </c>
      <c r="G4" s="84" t="s">
        <v>5</v>
      </c>
      <c r="H4" s="84" t="s">
        <v>12</v>
      </c>
      <c r="I4" s="84"/>
      <c r="J4" s="84"/>
      <c r="K4" s="84" t="s">
        <v>14</v>
      </c>
      <c r="L4" s="84" t="s">
        <v>15</v>
      </c>
      <c r="M4" s="84" t="s">
        <v>16</v>
      </c>
    </row>
    <row r="5" spans="1:14" ht="34.5" customHeight="1" x14ac:dyDescent="0.25">
      <c r="A5" s="84"/>
      <c r="B5" s="84"/>
      <c r="C5" s="84"/>
      <c r="D5" s="89"/>
      <c r="E5" s="84"/>
      <c r="F5" s="84"/>
      <c r="G5" s="84"/>
      <c r="H5" s="2" t="s">
        <v>14</v>
      </c>
      <c r="I5" s="2" t="s">
        <v>15</v>
      </c>
      <c r="J5" s="2" t="s">
        <v>16</v>
      </c>
      <c r="K5" s="84"/>
      <c r="L5" s="84"/>
      <c r="M5" s="84"/>
    </row>
    <row r="6" spans="1:14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  <c r="M6" s="3">
        <v>13</v>
      </c>
    </row>
    <row r="7" spans="1:14" s="31" customFormat="1" ht="26.25" customHeight="1" x14ac:dyDescent="0.2">
      <c r="A7" s="12"/>
      <c r="B7" s="29" t="s">
        <v>7</v>
      </c>
      <c r="C7" s="29" t="s">
        <v>7</v>
      </c>
      <c r="D7" s="29" t="s">
        <v>7</v>
      </c>
      <c r="E7" s="30" t="s">
        <v>137</v>
      </c>
      <c r="F7" s="29" t="s">
        <v>7</v>
      </c>
      <c r="G7" s="29" t="s">
        <v>7</v>
      </c>
      <c r="H7" s="29" t="s">
        <v>7</v>
      </c>
      <c r="I7" s="29" t="s">
        <v>7</v>
      </c>
      <c r="J7" s="29" t="s">
        <v>7</v>
      </c>
      <c r="K7" s="28">
        <f>K8+K9+K12+K70</f>
        <v>4435726.5177800003</v>
      </c>
      <c r="L7" s="28">
        <f>L8+L9+L12+L70</f>
        <v>4650169.1858200012</v>
      </c>
      <c r="M7" s="28">
        <f t="shared" ref="M7" si="0">M8+M9+M12+M70</f>
        <v>4820677.1658300003</v>
      </c>
    </row>
    <row r="8" spans="1:14" ht="25.5" x14ac:dyDescent="0.25">
      <c r="A8" s="15">
        <v>2</v>
      </c>
      <c r="B8" s="14" t="s">
        <v>17</v>
      </c>
      <c r="C8" s="63" t="s">
        <v>43</v>
      </c>
      <c r="D8" s="15" t="s">
        <v>85</v>
      </c>
      <c r="E8" s="16" t="s">
        <v>44</v>
      </c>
      <c r="F8" s="21" t="s">
        <v>87</v>
      </c>
      <c r="G8" s="15" t="s">
        <v>84</v>
      </c>
      <c r="H8" s="22">
        <v>26000</v>
      </c>
      <c r="I8" s="22">
        <v>26100</v>
      </c>
      <c r="J8" s="22">
        <v>26200</v>
      </c>
      <c r="K8" s="17">
        <v>4181746.8453700002</v>
      </c>
      <c r="L8" s="17">
        <v>4394219.0324000008</v>
      </c>
      <c r="M8" s="17">
        <v>4564727.01241</v>
      </c>
    </row>
    <row r="9" spans="1:14" ht="98.25" customHeight="1" x14ac:dyDescent="0.25">
      <c r="A9" s="15">
        <v>2</v>
      </c>
      <c r="B9" s="14" t="s">
        <v>17</v>
      </c>
      <c r="C9" s="63" t="s">
        <v>45</v>
      </c>
      <c r="D9" s="15" t="s">
        <v>85</v>
      </c>
      <c r="E9" s="16" t="s">
        <v>46</v>
      </c>
      <c r="F9" s="21" t="s">
        <v>150</v>
      </c>
      <c r="G9" s="15" t="s">
        <v>86</v>
      </c>
      <c r="H9" s="22">
        <v>2</v>
      </c>
      <c r="I9" s="22">
        <v>0</v>
      </c>
      <c r="J9" s="22">
        <v>0</v>
      </c>
      <c r="K9" s="17">
        <f>SUM(K10:K11)</f>
        <v>6394.9</v>
      </c>
      <c r="L9" s="17">
        <v>0</v>
      </c>
      <c r="M9" s="17">
        <v>0</v>
      </c>
    </row>
    <row r="10" spans="1:14" ht="47.25" customHeight="1" x14ac:dyDescent="0.25">
      <c r="A10" s="91">
        <v>2</v>
      </c>
      <c r="B10" s="93" t="s">
        <v>17</v>
      </c>
      <c r="C10" s="95" t="s">
        <v>45</v>
      </c>
      <c r="D10" s="36" t="s">
        <v>175</v>
      </c>
      <c r="E10" s="61" t="s">
        <v>46</v>
      </c>
      <c r="F10" s="36" t="s">
        <v>245</v>
      </c>
      <c r="G10" s="35" t="s">
        <v>141</v>
      </c>
      <c r="H10" s="10">
        <v>1</v>
      </c>
      <c r="I10" s="10">
        <v>0</v>
      </c>
      <c r="J10" s="10">
        <v>0</v>
      </c>
      <c r="K10" s="37">
        <v>5125</v>
      </c>
      <c r="L10" s="37">
        <v>0</v>
      </c>
      <c r="M10" s="37">
        <v>0</v>
      </c>
    </row>
    <row r="11" spans="1:14" ht="47.25" customHeight="1" x14ac:dyDescent="0.25">
      <c r="A11" s="92"/>
      <c r="B11" s="94"/>
      <c r="C11" s="96"/>
      <c r="D11" s="36" t="s">
        <v>176</v>
      </c>
      <c r="E11" s="61" t="s">
        <v>46</v>
      </c>
      <c r="F11" s="36" t="s">
        <v>245</v>
      </c>
      <c r="G11" s="35" t="s">
        <v>141</v>
      </c>
      <c r="H11" s="10">
        <v>1</v>
      </c>
      <c r="I11" s="10">
        <v>0</v>
      </c>
      <c r="J11" s="10">
        <v>0</v>
      </c>
      <c r="K11" s="37">
        <v>1269.9000000000001</v>
      </c>
      <c r="L11" s="37">
        <v>0</v>
      </c>
      <c r="M11" s="37">
        <v>0</v>
      </c>
    </row>
    <row r="12" spans="1:14" ht="76.5" customHeight="1" x14ac:dyDescent="0.25">
      <c r="A12" s="15">
        <v>2</v>
      </c>
      <c r="B12" s="14" t="s">
        <v>17</v>
      </c>
      <c r="C12" s="63" t="s">
        <v>45</v>
      </c>
      <c r="D12" s="15" t="s">
        <v>85</v>
      </c>
      <c r="E12" s="16" t="s">
        <v>46</v>
      </c>
      <c r="F12" s="21" t="s">
        <v>103</v>
      </c>
      <c r="G12" s="15" t="s">
        <v>86</v>
      </c>
      <c r="H12" s="22">
        <v>56</v>
      </c>
      <c r="I12" s="22">
        <v>56</v>
      </c>
      <c r="J12" s="22">
        <v>56</v>
      </c>
      <c r="K12" s="17">
        <f t="shared" ref="K12:L12" si="1">SUM(K13:K69)</f>
        <v>215677.01898999992</v>
      </c>
      <c r="L12" s="17">
        <f t="shared" si="1"/>
        <v>224042.4</v>
      </c>
      <c r="M12" s="17">
        <f>SUM(M13:M69)</f>
        <v>224042.4</v>
      </c>
      <c r="N12" s="48"/>
    </row>
    <row r="13" spans="1:14" ht="45.75" customHeight="1" x14ac:dyDescent="0.25">
      <c r="A13" s="56">
        <v>2</v>
      </c>
      <c r="B13" s="57" t="s">
        <v>17</v>
      </c>
      <c r="C13" s="58" t="s">
        <v>45</v>
      </c>
      <c r="D13" s="36" t="s">
        <v>177</v>
      </c>
      <c r="E13" s="61" t="s">
        <v>46</v>
      </c>
      <c r="F13" s="36" t="s">
        <v>245</v>
      </c>
      <c r="G13" s="35" t="s">
        <v>141</v>
      </c>
      <c r="H13" s="10">
        <v>1</v>
      </c>
      <c r="I13" s="10">
        <v>0</v>
      </c>
      <c r="J13" s="10">
        <v>0</v>
      </c>
      <c r="K13" s="49">
        <v>523.41</v>
      </c>
      <c r="L13" s="37">
        <v>0</v>
      </c>
      <c r="M13" s="37">
        <v>0</v>
      </c>
    </row>
    <row r="14" spans="1:14" ht="45.75" customHeight="1" x14ac:dyDescent="0.25">
      <c r="A14" s="56">
        <v>2</v>
      </c>
      <c r="B14" s="57" t="s">
        <v>17</v>
      </c>
      <c r="C14" s="58" t="s">
        <v>45</v>
      </c>
      <c r="D14" s="36" t="s">
        <v>178</v>
      </c>
      <c r="E14" s="61" t="s">
        <v>46</v>
      </c>
      <c r="F14" s="36" t="s">
        <v>245</v>
      </c>
      <c r="G14" s="35" t="s">
        <v>141</v>
      </c>
      <c r="H14" s="10">
        <v>1</v>
      </c>
      <c r="I14" s="10">
        <v>0</v>
      </c>
      <c r="J14" s="10">
        <v>0</v>
      </c>
      <c r="K14" s="49">
        <v>6337.6190100000003</v>
      </c>
      <c r="L14" s="37">
        <v>0</v>
      </c>
      <c r="M14" s="37">
        <v>0</v>
      </c>
    </row>
    <row r="15" spans="1:14" ht="45.75" customHeight="1" x14ac:dyDescent="0.25">
      <c r="A15" s="56">
        <v>2</v>
      </c>
      <c r="B15" s="57" t="s">
        <v>17</v>
      </c>
      <c r="C15" s="58" t="s">
        <v>45</v>
      </c>
      <c r="D15" s="36" t="s">
        <v>179</v>
      </c>
      <c r="E15" s="61" t="s">
        <v>46</v>
      </c>
      <c r="F15" s="36" t="s">
        <v>245</v>
      </c>
      <c r="G15" s="35" t="s">
        <v>141</v>
      </c>
      <c r="H15" s="10">
        <v>1</v>
      </c>
      <c r="I15" s="10">
        <v>0</v>
      </c>
      <c r="J15" s="10">
        <v>0</v>
      </c>
      <c r="K15" s="49">
        <v>329.25799999999998</v>
      </c>
      <c r="L15" s="37">
        <v>0</v>
      </c>
      <c r="M15" s="37">
        <v>0</v>
      </c>
    </row>
    <row r="16" spans="1:14" ht="45.75" customHeight="1" x14ac:dyDescent="0.25">
      <c r="A16" s="56">
        <v>2</v>
      </c>
      <c r="B16" s="57" t="s">
        <v>17</v>
      </c>
      <c r="C16" s="58" t="s">
        <v>45</v>
      </c>
      <c r="D16" s="36" t="s">
        <v>180</v>
      </c>
      <c r="E16" s="61" t="s">
        <v>46</v>
      </c>
      <c r="F16" s="36" t="s">
        <v>245</v>
      </c>
      <c r="G16" s="35" t="s">
        <v>141</v>
      </c>
      <c r="H16" s="10">
        <v>1</v>
      </c>
      <c r="I16" s="10">
        <v>0</v>
      </c>
      <c r="J16" s="10">
        <v>0</v>
      </c>
      <c r="K16" s="49">
        <v>611.82000000000005</v>
      </c>
      <c r="L16" s="37">
        <v>0</v>
      </c>
      <c r="M16" s="37">
        <v>0</v>
      </c>
    </row>
    <row r="17" spans="1:13" ht="45.75" customHeight="1" x14ac:dyDescent="0.25">
      <c r="A17" s="56">
        <v>2</v>
      </c>
      <c r="B17" s="57" t="s">
        <v>17</v>
      </c>
      <c r="C17" s="58" t="s">
        <v>45</v>
      </c>
      <c r="D17" s="36" t="s">
        <v>181</v>
      </c>
      <c r="E17" s="61" t="s">
        <v>46</v>
      </c>
      <c r="F17" s="36" t="s">
        <v>245</v>
      </c>
      <c r="G17" s="35" t="s">
        <v>141</v>
      </c>
      <c r="H17" s="10">
        <v>1</v>
      </c>
      <c r="I17" s="10">
        <v>0</v>
      </c>
      <c r="J17" s="10">
        <v>0</v>
      </c>
      <c r="K17" s="49">
        <v>2216.6</v>
      </c>
      <c r="L17" s="37">
        <v>0</v>
      </c>
      <c r="M17" s="37">
        <v>0</v>
      </c>
    </row>
    <row r="18" spans="1:13" ht="45.75" customHeight="1" x14ac:dyDescent="0.25">
      <c r="A18" s="56">
        <v>2</v>
      </c>
      <c r="B18" s="57" t="s">
        <v>17</v>
      </c>
      <c r="C18" s="58" t="s">
        <v>45</v>
      </c>
      <c r="D18" s="36" t="s">
        <v>182</v>
      </c>
      <c r="E18" s="61" t="s">
        <v>46</v>
      </c>
      <c r="F18" s="36" t="s">
        <v>245</v>
      </c>
      <c r="G18" s="35" t="s">
        <v>141</v>
      </c>
      <c r="H18" s="10">
        <v>1</v>
      </c>
      <c r="I18" s="10">
        <v>0</v>
      </c>
      <c r="J18" s="10">
        <v>0</v>
      </c>
      <c r="K18" s="49">
        <v>4100</v>
      </c>
      <c r="L18" s="37">
        <v>0</v>
      </c>
      <c r="M18" s="37">
        <v>0</v>
      </c>
    </row>
    <row r="19" spans="1:13" ht="45.75" customHeight="1" x14ac:dyDescent="0.25">
      <c r="A19" s="56">
        <v>2</v>
      </c>
      <c r="B19" s="57" t="s">
        <v>17</v>
      </c>
      <c r="C19" s="58" t="s">
        <v>45</v>
      </c>
      <c r="D19" s="36" t="s">
        <v>183</v>
      </c>
      <c r="E19" s="61" t="s">
        <v>46</v>
      </c>
      <c r="F19" s="36" t="s">
        <v>245</v>
      </c>
      <c r="G19" s="35" t="s">
        <v>141</v>
      </c>
      <c r="H19" s="10">
        <v>1</v>
      </c>
      <c r="I19" s="10">
        <v>0</v>
      </c>
      <c r="J19" s="10">
        <v>0</v>
      </c>
      <c r="K19" s="49">
        <v>1659.9</v>
      </c>
      <c r="L19" s="37">
        <v>0</v>
      </c>
      <c r="M19" s="37">
        <v>0</v>
      </c>
    </row>
    <row r="20" spans="1:13" ht="45.75" customHeight="1" x14ac:dyDescent="0.25">
      <c r="A20" s="56">
        <v>2</v>
      </c>
      <c r="B20" s="57" t="s">
        <v>17</v>
      </c>
      <c r="C20" s="58" t="s">
        <v>45</v>
      </c>
      <c r="D20" s="36" t="s">
        <v>184</v>
      </c>
      <c r="E20" s="61" t="s">
        <v>46</v>
      </c>
      <c r="F20" s="36" t="s">
        <v>245</v>
      </c>
      <c r="G20" s="35" t="s">
        <v>141</v>
      </c>
      <c r="H20" s="10">
        <v>1</v>
      </c>
      <c r="I20" s="10">
        <v>0</v>
      </c>
      <c r="J20" s="10">
        <v>0</v>
      </c>
      <c r="K20" s="49">
        <v>3576.5651200000002</v>
      </c>
      <c r="L20" s="37">
        <v>0</v>
      </c>
      <c r="M20" s="37">
        <v>0</v>
      </c>
    </row>
    <row r="21" spans="1:13" ht="45.75" customHeight="1" x14ac:dyDescent="0.25">
      <c r="A21" s="56">
        <v>2</v>
      </c>
      <c r="B21" s="57" t="s">
        <v>17</v>
      </c>
      <c r="C21" s="58" t="s">
        <v>45</v>
      </c>
      <c r="D21" s="36" t="s">
        <v>231</v>
      </c>
      <c r="E21" s="61" t="s">
        <v>46</v>
      </c>
      <c r="F21" s="36" t="s">
        <v>245</v>
      </c>
      <c r="G21" s="35" t="s">
        <v>141</v>
      </c>
      <c r="H21" s="10">
        <v>1</v>
      </c>
      <c r="I21" s="10">
        <v>0</v>
      </c>
      <c r="J21" s="10">
        <v>0</v>
      </c>
      <c r="K21" s="49">
        <v>5223.63</v>
      </c>
      <c r="L21" s="37">
        <v>0</v>
      </c>
      <c r="M21" s="37">
        <v>0</v>
      </c>
    </row>
    <row r="22" spans="1:13" ht="45.75" customHeight="1" x14ac:dyDescent="0.25">
      <c r="A22" s="56">
        <v>2</v>
      </c>
      <c r="B22" s="57" t="s">
        <v>17</v>
      </c>
      <c r="C22" s="58" t="s">
        <v>45</v>
      </c>
      <c r="D22" s="36" t="s">
        <v>185</v>
      </c>
      <c r="E22" s="61" t="s">
        <v>46</v>
      </c>
      <c r="F22" s="36" t="s">
        <v>245</v>
      </c>
      <c r="G22" s="35" t="s">
        <v>141</v>
      </c>
      <c r="H22" s="10">
        <v>1</v>
      </c>
      <c r="I22" s="10">
        <v>0</v>
      </c>
      <c r="J22" s="10">
        <v>0</v>
      </c>
      <c r="K22" s="49">
        <v>591.79999999999995</v>
      </c>
      <c r="L22" s="37">
        <v>0</v>
      </c>
      <c r="M22" s="37">
        <v>0</v>
      </c>
    </row>
    <row r="23" spans="1:13" ht="45.75" customHeight="1" x14ac:dyDescent="0.25">
      <c r="A23" s="56">
        <v>2</v>
      </c>
      <c r="B23" s="57" t="s">
        <v>17</v>
      </c>
      <c r="C23" s="58" t="s">
        <v>45</v>
      </c>
      <c r="D23" s="36" t="s">
        <v>186</v>
      </c>
      <c r="E23" s="61" t="s">
        <v>46</v>
      </c>
      <c r="F23" s="36" t="s">
        <v>245</v>
      </c>
      <c r="G23" s="35" t="s">
        <v>141</v>
      </c>
      <c r="H23" s="10">
        <v>1</v>
      </c>
      <c r="I23" s="10">
        <v>0</v>
      </c>
      <c r="J23" s="10">
        <v>0</v>
      </c>
      <c r="K23" s="49">
        <v>1499.45036</v>
      </c>
      <c r="L23" s="37">
        <v>0</v>
      </c>
      <c r="M23" s="37">
        <v>0</v>
      </c>
    </row>
    <row r="24" spans="1:13" ht="45.75" customHeight="1" x14ac:dyDescent="0.25">
      <c r="A24" s="56">
        <v>2</v>
      </c>
      <c r="B24" s="57" t="s">
        <v>17</v>
      </c>
      <c r="C24" s="58" t="s">
        <v>45</v>
      </c>
      <c r="D24" s="47" t="s">
        <v>187</v>
      </c>
      <c r="E24" s="61" t="s">
        <v>46</v>
      </c>
      <c r="F24" s="36" t="s">
        <v>245</v>
      </c>
      <c r="G24" s="35" t="s">
        <v>141</v>
      </c>
      <c r="H24" s="10">
        <v>1</v>
      </c>
      <c r="I24" s="10">
        <v>0</v>
      </c>
      <c r="J24" s="10">
        <v>0</v>
      </c>
      <c r="K24" s="49">
        <v>335</v>
      </c>
      <c r="L24" s="37">
        <v>0</v>
      </c>
      <c r="M24" s="37">
        <v>0</v>
      </c>
    </row>
    <row r="25" spans="1:13" ht="45.75" customHeight="1" x14ac:dyDescent="0.25">
      <c r="A25" s="56">
        <v>2</v>
      </c>
      <c r="B25" s="57" t="s">
        <v>17</v>
      </c>
      <c r="C25" s="58" t="s">
        <v>45</v>
      </c>
      <c r="D25" s="47" t="s">
        <v>188</v>
      </c>
      <c r="E25" s="61" t="s">
        <v>46</v>
      </c>
      <c r="F25" s="36" t="s">
        <v>245</v>
      </c>
      <c r="G25" s="35" t="s">
        <v>141</v>
      </c>
      <c r="H25" s="10">
        <v>1</v>
      </c>
      <c r="I25" s="10">
        <v>0</v>
      </c>
      <c r="J25" s="10">
        <v>0</v>
      </c>
      <c r="K25" s="49">
        <v>1957.16678</v>
      </c>
      <c r="L25" s="37">
        <v>0</v>
      </c>
      <c r="M25" s="37">
        <v>0</v>
      </c>
    </row>
    <row r="26" spans="1:13" ht="45.75" customHeight="1" x14ac:dyDescent="0.25">
      <c r="A26" s="56">
        <v>2</v>
      </c>
      <c r="B26" s="57" t="s">
        <v>17</v>
      </c>
      <c r="C26" s="58" t="s">
        <v>45</v>
      </c>
      <c r="D26" s="47" t="s">
        <v>189</v>
      </c>
      <c r="E26" s="61" t="s">
        <v>46</v>
      </c>
      <c r="F26" s="36" t="s">
        <v>245</v>
      </c>
      <c r="G26" s="35" t="s">
        <v>141</v>
      </c>
      <c r="H26" s="10">
        <v>1</v>
      </c>
      <c r="I26" s="10">
        <v>0</v>
      </c>
      <c r="J26" s="10">
        <v>0</v>
      </c>
      <c r="K26" s="49">
        <v>1177</v>
      </c>
      <c r="L26" s="37">
        <v>0</v>
      </c>
      <c r="M26" s="37">
        <v>0</v>
      </c>
    </row>
    <row r="27" spans="1:13" ht="45.75" customHeight="1" x14ac:dyDescent="0.25">
      <c r="A27" s="56">
        <v>2</v>
      </c>
      <c r="B27" s="57" t="s">
        <v>17</v>
      </c>
      <c r="C27" s="58" t="s">
        <v>45</v>
      </c>
      <c r="D27" s="47" t="s">
        <v>190</v>
      </c>
      <c r="E27" s="61" t="s">
        <v>46</v>
      </c>
      <c r="F27" s="36" t="s">
        <v>245</v>
      </c>
      <c r="G27" s="35" t="s">
        <v>141</v>
      </c>
      <c r="H27" s="10">
        <v>1</v>
      </c>
      <c r="I27" s="10">
        <v>0</v>
      </c>
      <c r="J27" s="10">
        <v>0</v>
      </c>
      <c r="K27" s="49">
        <v>2028.26881</v>
      </c>
      <c r="L27" s="37">
        <v>0</v>
      </c>
      <c r="M27" s="37">
        <v>0</v>
      </c>
    </row>
    <row r="28" spans="1:13" ht="45.75" customHeight="1" x14ac:dyDescent="0.25">
      <c r="A28" s="56">
        <v>2</v>
      </c>
      <c r="B28" s="57" t="s">
        <v>17</v>
      </c>
      <c r="C28" s="58" t="s">
        <v>45</v>
      </c>
      <c r="D28" s="47" t="s">
        <v>191</v>
      </c>
      <c r="E28" s="61" t="s">
        <v>46</v>
      </c>
      <c r="F28" s="36" t="s">
        <v>245</v>
      </c>
      <c r="G28" s="35" t="s">
        <v>141</v>
      </c>
      <c r="H28" s="10">
        <v>1</v>
      </c>
      <c r="I28" s="10">
        <v>0</v>
      </c>
      <c r="J28" s="10">
        <v>0</v>
      </c>
      <c r="K28" s="49">
        <v>15</v>
      </c>
      <c r="L28" s="37">
        <v>0</v>
      </c>
      <c r="M28" s="37">
        <v>0</v>
      </c>
    </row>
    <row r="29" spans="1:13" ht="45.75" customHeight="1" x14ac:dyDescent="0.25">
      <c r="A29" s="56">
        <v>2</v>
      </c>
      <c r="B29" s="57" t="s">
        <v>17</v>
      </c>
      <c r="C29" s="58" t="s">
        <v>45</v>
      </c>
      <c r="D29" s="47" t="s">
        <v>175</v>
      </c>
      <c r="E29" s="61" t="s">
        <v>46</v>
      </c>
      <c r="F29" s="36" t="s">
        <v>245</v>
      </c>
      <c r="G29" s="35" t="s">
        <v>141</v>
      </c>
      <c r="H29" s="10">
        <v>1</v>
      </c>
      <c r="I29" s="10">
        <v>0</v>
      </c>
      <c r="J29" s="10">
        <v>0</v>
      </c>
      <c r="K29" s="49">
        <v>264.13</v>
      </c>
      <c r="L29" s="37">
        <v>0</v>
      </c>
      <c r="M29" s="37">
        <v>0</v>
      </c>
    </row>
    <row r="30" spans="1:13" ht="45.75" customHeight="1" x14ac:dyDescent="0.25">
      <c r="A30" s="56">
        <v>2</v>
      </c>
      <c r="B30" s="57" t="s">
        <v>17</v>
      </c>
      <c r="C30" s="58" t="s">
        <v>45</v>
      </c>
      <c r="D30" s="47" t="s">
        <v>192</v>
      </c>
      <c r="E30" s="61" t="s">
        <v>46</v>
      </c>
      <c r="F30" s="36" t="s">
        <v>245</v>
      </c>
      <c r="G30" s="35" t="s">
        <v>141</v>
      </c>
      <c r="H30" s="10">
        <v>1</v>
      </c>
      <c r="I30" s="10">
        <v>0</v>
      </c>
      <c r="J30" s="10">
        <v>0</v>
      </c>
      <c r="K30" s="49">
        <v>765</v>
      </c>
      <c r="L30" s="37">
        <v>0</v>
      </c>
      <c r="M30" s="37">
        <v>0</v>
      </c>
    </row>
    <row r="31" spans="1:13" ht="45.75" customHeight="1" x14ac:dyDescent="0.25">
      <c r="A31" s="56">
        <v>2</v>
      </c>
      <c r="B31" s="57" t="s">
        <v>17</v>
      </c>
      <c r="C31" s="58" t="s">
        <v>45</v>
      </c>
      <c r="D31" s="47" t="s">
        <v>193</v>
      </c>
      <c r="E31" s="61" t="s">
        <v>46</v>
      </c>
      <c r="F31" s="36" t="s">
        <v>245</v>
      </c>
      <c r="G31" s="35" t="s">
        <v>141</v>
      </c>
      <c r="H31" s="10">
        <v>1</v>
      </c>
      <c r="I31" s="10">
        <v>0</v>
      </c>
      <c r="J31" s="10">
        <v>0</v>
      </c>
      <c r="K31" s="49">
        <v>150</v>
      </c>
      <c r="L31" s="37">
        <v>0</v>
      </c>
      <c r="M31" s="37">
        <v>0</v>
      </c>
    </row>
    <row r="32" spans="1:13" ht="45.75" customHeight="1" x14ac:dyDescent="0.25">
      <c r="A32" s="56">
        <v>2</v>
      </c>
      <c r="B32" s="57" t="s">
        <v>17</v>
      </c>
      <c r="C32" s="58" t="s">
        <v>45</v>
      </c>
      <c r="D32" s="47" t="s">
        <v>194</v>
      </c>
      <c r="E32" s="61" t="s">
        <v>46</v>
      </c>
      <c r="F32" s="36" t="s">
        <v>245</v>
      </c>
      <c r="G32" s="35" t="s">
        <v>141</v>
      </c>
      <c r="H32" s="10">
        <v>1</v>
      </c>
      <c r="I32" s="10">
        <v>0</v>
      </c>
      <c r="J32" s="10">
        <v>0</v>
      </c>
      <c r="K32" s="49">
        <v>750</v>
      </c>
      <c r="L32" s="37">
        <v>0</v>
      </c>
      <c r="M32" s="37">
        <v>0</v>
      </c>
    </row>
    <row r="33" spans="1:13" ht="45.75" customHeight="1" x14ac:dyDescent="0.25">
      <c r="A33" s="56">
        <v>2</v>
      </c>
      <c r="B33" s="57" t="s">
        <v>17</v>
      </c>
      <c r="C33" s="58" t="s">
        <v>45</v>
      </c>
      <c r="D33" s="47" t="s">
        <v>195</v>
      </c>
      <c r="E33" s="61" t="s">
        <v>46</v>
      </c>
      <c r="F33" s="36" t="s">
        <v>245</v>
      </c>
      <c r="G33" s="35" t="s">
        <v>141</v>
      </c>
      <c r="H33" s="10">
        <v>1</v>
      </c>
      <c r="I33" s="10">
        <v>0</v>
      </c>
      <c r="J33" s="10">
        <v>0</v>
      </c>
      <c r="K33" s="49">
        <v>687.5</v>
      </c>
      <c r="L33" s="37">
        <v>0</v>
      </c>
      <c r="M33" s="37">
        <v>0</v>
      </c>
    </row>
    <row r="34" spans="1:13" ht="45.75" customHeight="1" x14ac:dyDescent="0.25">
      <c r="A34" s="56">
        <v>2</v>
      </c>
      <c r="B34" s="57" t="s">
        <v>17</v>
      </c>
      <c r="C34" s="58" t="s">
        <v>45</v>
      </c>
      <c r="D34" s="47" t="s">
        <v>196</v>
      </c>
      <c r="E34" s="61" t="s">
        <v>46</v>
      </c>
      <c r="F34" s="36" t="s">
        <v>245</v>
      </c>
      <c r="G34" s="35" t="s">
        <v>141</v>
      </c>
      <c r="H34" s="10">
        <v>1</v>
      </c>
      <c r="I34" s="10">
        <v>0</v>
      </c>
      <c r="J34" s="10">
        <v>0</v>
      </c>
      <c r="K34" s="49">
        <v>655.02844000000005</v>
      </c>
      <c r="L34" s="37">
        <v>0</v>
      </c>
      <c r="M34" s="37">
        <v>0</v>
      </c>
    </row>
    <row r="35" spans="1:13" ht="45.75" customHeight="1" x14ac:dyDescent="0.25">
      <c r="A35" s="56">
        <v>2</v>
      </c>
      <c r="B35" s="57" t="s">
        <v>17</v>
      </c>
      <c r="C35" s="58" t="s">
        <v>45</v>
      </c>
      <c r="D35" s="47" t="s">
        <v>197</v>
      </c>
      <c r="E35" s="61" t="s">
        <v>46</v>
      </c>
      <c r="F35" s="36" t="s">
        <v>245</v>
      </c>
      <c r="G35" s="35" t="s">
        <v>141</v>
      </c>
      <c r="H35" s="10">
        <v>1</v>
      </c>
      <c r="I35" s="10">
        <v>0</v>
      </c>
      <c r="J35" s="10">
        <v>0</v>
      </c>
      <c r="K35" s="49">
        <v>865</v>
      </c>
      <c r="L35" s="37">
        <v>0</v>
      </c>
      <c r="M35" s="37">
        <v>0</v>
      </c>
    </row>
    <row r="36" spans="1:13" ht="45.75" customHeight="1" x14ac:dyDescent="0.25">
      <c r="A36" s="56">
        <v>2</v>
      </c>
      <c r="B36" s="57" t="s">
        <v>17</v>
      </c>
      <c r="C36" s="58" t="s">
        <v>45</v>
      </c>
      <c r="D36" s="47" t="s">
        <v>198</v>
      </c>
      <c r="E36" s="61" t="s">
        <v>46</v>
      </c>
      <c r="F36" s="36" t="s">
        <v>245</v>
      </c>
      <c r="G36" s="35" t="s">
        <v>141</v>
      </c>
      <c r="H36" s="10">
        <v>1</v>
      </c>
      <c r="I36" s="10">
        <v>0</v>
      </c>
      <c r="J36" s="10">
        <v>0</v>
      </c>
      <c r="K36" s="49">
        <v>386</v>
      </c>
      <c r="L36" s="37">
        <v>0</v>
      </c>
      <c r="M36" s="37">
        <v>0</v>
      </c>
    </row>
    <row r="37" spans="1:13" ht="44.25" customHeight="1" x14ac:dyDescent="0.25">
      <c r="A37" s="56">
        <v>2</v>
      </c>
      <c r="B37" s="57" t="s">
        <v>17</v>
      </c>
      <c r="C37" s="58" t="s">
        <v>45</v>
      </c>
      <c r="D37" s="47" t="s">
        <v>199</v>
      </c>
      <c r="E37" s="61" t="s">
        <v>46</v>
      </c>
      <c r="F37" s="36" t="s">
        <v>245</v>
      </c>
      <c r="G37" s="35" t="s">
        <v>141</v>
      </c>
      <c r="H37" s="10">
        <v>1</v>
      </c>
      <c r="I37" s="10">
        <v>0</v>
      </c>
      <c r="J37" s="10">
        <v>0</v>
      </c>
      <c r="K37" s="49">
        <v>1486.7990299999999</v>
      </c>
      <c r="L37" s="37">
        <v>0</v>
      </c>
      <c r="M37" s="37">
        <v>0</v>
      </c>
    </row>
    <row r="38" spans="1:13" ht="48" customHeight="1" x14ac:dyDescent="0.25">
      <c r="A38" s="56">
        <v>2</v>
      </c>
      <c r="B38" s="57" t="s">
        <v>17</v>
      </c>
      <c r="C38" s="58" t="s">
        <v>45</v>
      </c>
      <c r="D38" s="47" t="s">
        <v>200</v>
      </c>
      <c r="E38" s="61" t="s">
        <v>46</v>
      </c>
      <c r="F38" s="36" t="s">
        <v>245</v>
      </c>
      <c r="G38" s="35" t="s">
        <v>141</v>
      </c>
      <c r="H38" s="10">
        <v>1</v>
      </c>
      <c r="I38" s="10">
        <v>0</v>
      </c>
      <c r="J38" s="10">
        <v>0</v>
      </c>
      <c r="K38" s="49">
        <v>574.28</v>
      </c>
      <c r="L38" s="37">
        <v>0</v>
      </c>
      <c r="M38" s="37">
        <v>0</v>
      </c>
    </row>
    <row r="39" spans="1:13" ht="42.75" customHeight="1" x14ac:dyDescent="0.25">
      <c r="A39" s="56">
        <v>2</v>
      </c>
      <c r="B39" s="57" t="s">
        <v>17</v>
      </c>
      <c r="C39" s="58" t="s">
        <v>45</v>
      </c>
      <c r="D39" s="47" t="s">
        <v>201</v>
      </c>
      <c r="E39" s="61" t="s">
        <v>46</v>
      </c>
      <c r="F39" s="36" t="s">
        <v>245</v>
      </c>
      <c r="G39" s="35" t="s">
        <v>141</v>
      </c>
      <c r="H39" s="10">
        <v>1</v>
      </c>
      <c r="I39" s="10">
        <v>0</v>
      </c>
      <c r="J39" s="10">
        <v>0</v>
      </c>
      <c r="K39" s="49">
        <v>6629.8462</v>
      </c>
      <c r="L39" s="37">
        <v>0</v>
      </c>
      <c r="M39" s="37">
        <v>0</v>
      </c>
    </row>
    <row r="40" spans="1:13" ht="45" customHeight="1" x14ac:dyDescent="0.25">
      <c r="A40" s="56">
        <v>2</v>
      </c>
      <c r="B40" s="57" t="s">
        <v>17</v>
      </c>
      <c r="C40" s="58" t="s">
        <v>45</v>
      </c>
      <c r="D40" s="47" t="s">
        <v>202</v>
      </c>
      <c r="E40" s="61" t="s">
        <v>46</v>
      </c>
      <c r="F40" s="36" t="s">
        <v>245</v>
      </c>
      <c r="G40" s="35" t="s">
        <v>141</v>
      </c>
      <c r="H40" s="10">
        <v>1</v>
      </c>
      <c r="I40" s="10">
        <v>0</v>
      </c>
      <c r="J40" s="10">
        <v>0</v>
      </c>
      <c r="K40" s="49">
        <v>9318.6876100000009</v>
      </c>
      <c r="L40" s="37">
        <v>0</v>
      </c>
      <c r="M40" s="37">
        <v>0</v>
      </c>
    </row>
    <row r="41" spans="1:13" ht="45.75" customHeight="1" x14ac:dyDescent="0.25">
      <c r="A41" s="56">
        <v>2</v>
      </c>
      <c r="B41" s="57" t="s">
        <v>17</v>
      </c>
      <c r="C41" s="58" t="s">
        <v>45</v>
      </c>
      <c r="D41" s="47" t="s">
        <v>203</v>
      </c>
      <c r="E41" s="61" t="s">
        <v>46</v>
      </c>
      <c r="F41" s="36" t="s">
        <v>245</v>
      </c>
      <c r="G41" s="35" t="s">
        <v>141</v>
      </c>
      <c r="H41" s="10">
        <v>1</v>
      </c>
      <c r="I41" s="10">
        <v>0</v>
      </c>
      <c r="J41" s="10">
        <v>0</v>
      </c>
      <c r="K41" s="49">
        <v>7189.4896799999997</v>
      </c>
      <c r="L41" s="37">
        <v>0</v>
      </c>
      <c r="M41" s="37">
        <v>0</v>
      </c>
    </row>
    <row r="42" spans="1:13" ht="45.75" customHeight="1" x14ac:dyDescent="0.25">
      <c r="A42" s="56">
        <v>2</v>
      </c>
      <c r="B42" s="57" t="s">
        <v>17</v>
      </c>
      <c r="C42" s="58" t="s">
        <v>45</v>
      </c>
      <c r="D42" s="47" t="s">
        <v>204</v>
      </c>
      <c r="E42" s="61" t="s">
        <v>46</v>
      </c>
      <c r="F42" s="36" t="s">
        <v>245</v>
      </c>
      <c r="G42" s="35" t="s">
        <v>141</v>
      </c>
      <c r="H42" s="10">
        <v>1</v>
      </c>
      <c r="I42" s="10">
        <v>0</v>
      </c>
      <c r="J42" s="10">
        <v>0</v>
      </c>
      <c r="K42" s="49">
        <v>11615.054400000001</v>
      </c>
      <c r="L42" s="37">
        <v>0</v>
      </c>
      <c r="M42" s="37">
        <v>0</v>
      </c>
    </row>
    <row r="43" spans="1:13" ht="45.75" customHeight="1" x14ac:dyDescent="0.25">
      <c r="A43" s="56">
        <v>2</v>
      </c>
      <c r="B43" s="57" t="s">
        <v>17</v>
      </c>
      <c r="C43" s="58" t="s">
        <v>45</v>
      </c>
      <c r="D43" s="47" t="s">
        <v>205</v>
      </c>
      <c r="E43" s="61" t="s">
        <v>46</v>
      </c>
      <c r="F43" s="36" t="s">
        <v>245</v>
      </c>
      <c r="G43" s="35" t="s">
        <v>141</v>
      </c>
      <c r="H43" s="10">
        <v>1</v>
      </c>
      <c r="I43" s="10">
        <v>0</v>
      </c>
      <c r="J43" s="10">
        <v>0</v>
      </c>
      <c r="K43" s="49">
        <v>6104.3410000000003</v>
      </c>
      <c r="L43" s="37">
        <v>0</v>
      </c>
      <c r="M43" s="37">
        <v>0</v>
      </c>
    </row>
    <row r="44" spans="1:13" ht="44.25" customHeight="1" x14ac:dyDescent="0.25">
      <c r="A44" s="56">
        <v>2</v>
      </c>
      <c r="B44" s="57" t="s">
        <v>17</v>
      </c>
      <c r="C44" s="58" t="s">
        <v>45</v>
      </c>
      <c r="D44" s="47" t="s">
        <v>206</v>
      </c>
      <c r="E44" s="61" t="s">
        <v>46</v>
      </c>
      <c r="F44" s="36" t="s">
        <v>245</v>
      </c>
      <c r="G44" s="35" t="s">
        <v>141</v>
      </c>
      <c r="H44" s="10">
        <v>1</v>
      </c>
      <c r="I44" s="10">
        <v>0</v>
      </c>
      <c r="J44" s="10">
        <v>0</v>
      </c>
      <c r="K44" s="49">
        <v>2700</v>
      </c>
      <c r="L44" s="37">
        <v>0</v>
      </c>
      <c r="M44" s="37">
        <v>0</v>
      </c>
    </row>
    <row r="45" spans="1:13" ht="46.5" customHeight="1" x14ac:dyDescent="0.25">
      <c r="A45" s="56">
        <v>2</v>
      </c>
      <c r="B45" s="57" t="s">
        <v>17</v>
      </c>
      <c r="C45" s="58" t="s">
        <v>45</v>
      </c>
      <c r="D45" s="47" t="s">
        <v>207</v>
      </c>
      <c r="E45" s="61" t="s">
        <v>46</v>
      </c>
      <c r="F45" s="36" t="s">
        <v>245</v>
      </c>
      <c r="G45" s="35" t="s">
        <v>141</v>
      </c>
      <c r="H45" s="10">
        <v>1</v>
      </c>
      <c r="I45" s="10">
        <v>0</v>
      </c>
      <c r="J45" s="10">
        <v>0</v>
      </c>
      <c r="K45" s="49">
        <v>7786.5367299999998</v>
      </c>
      <c r="L45" s="37">
        <v>0</v>
      </c>
      <c r="M45" s="37">
        <v>0</v>
      </c>
    </row>
    <row r="46" spans="1:13" ht="48" customHeight="1" x14ac:dyDescent="0.25">
      <c r="A46" s="56">
        <v>2</v>
      </c>
      <c r="B46" s="57" t="s">
        <v>17</v>
      </c>
      <c r="C46" s="58" t="s">
        <v>45</v>
      </c>
      <c r="D46" s="47" t="s">
        <v>208</v>
      </c>
      <c r="E46" s="61" t="s">
        <v>46</v>
      </c>
      <c r="F46" s="36" t="s">
        <v>245</v>
      </c>
      <c r="G46" s="35" t="s">
        <v>141</v>
      </c>
      <c r="H46" s="10">
        <v>1</v>
      </c>
      <c r="I46" s="10">
        <v>0</v>
      </c>
      <c r="J46" s="10">
        <v>0</v>
      </c>
      <c r="K46" s="49">
        <v>12669.833329999999</v>
      </c>
      <c r="L46" s="37">
        <v>0</v>
      </c>
      <c r="M46" s="37">
        <v>0</v>
      </c>
    </row>
    <row r="47" spans="1:13" ht="48" customHeight="1" x14ac:dyDescent="0.25">
      <c r="A47" s="56">
        <v>2</v>
      </c>
      <c r="B47" s="57" t="s">
        <v>17</v>
      </c>
      <c r="C47" s="58" t="s">
        <v>45</v>
      </c>
      <c r="D47" s="47" t="s">
        <v>209</v>
      </c>
      <c r="E47" s="61" t="s">
        <v>46</v>
      </c>
      <c r="F47" s="36" t="s">
        <v>245</v>
      </c>
      <c r="G47" s="35" t="s">
        <v>141</v>
      </c>
      <c r="H47" s="10">
        <v>1</v>
      </c>
      <c r="I47" s="10">
        <v>0</v>
      </c>
      <c r="J47" s="10">
        <v>0</v>
      </c>
      <c r="K47" s="49">
        <v>5450</v>
      </c>
      <c r="L47" s="37">
        <v>0</v>
      </c>
      <c r="M47" s="37">
        <v>0</v>
      </c>
    </row>
    <row r="48" spans="1:13" ht="44.25" customHeight="1" x14ac:dyDescent="0.25">
      <c r="A48" s="56">
        <v>2</v>
      </c>
      <c r="B48" s="57" t="s">
        <v>17</v>
      </c>
      <c r="C48" s="58" t="s">
        <v>45</v>
      </c>
      <c r="D48" s="47" t="s">
        <v>210</v>
      </c>
      <c r="E48" s="61" t="s">
        <v>46</v>
      </c>
      <c r="F48" s="36" t="s">
        <v>245</v>
      </c>
      <c r="G48" s="35" t="s">
        <v>141</v>
      </c>
      <c r="H48" s="10">
        <v>1</v>
      </c>
      <c r="I48" s="10">
        <v>0</v>
      </c>
      <c r="J48" s="10">
        <v>0</v>
      </c>
      <c r="K48" s="49">
        <v>7561.652</v>
      </c>
      <c r="L48" s="37">
        <v>0</v>
      </c>
      <c r="M48" s="37">
        <v>0</v>
      </c>
    </row>
    <row r="49" spans="1:13" ht="38.25" x14ac:dyDescent="0.25">
      <c r="A49" s="56">
        <v>2</v>
      </c>
      <c r="B49" s="57" t="s">
        <v>17</v>
      </c>
      <c r="C49" s="58" t="s">
        <v>45</v>
      </c>
      <c r="D49" s="47" t="s">
        <v>211</v>
      </c>
      <c r="E49" s="61" t="s">
        <v>46</v>
      </c>
      <c r="F49" s="36" t="s">
        <v>245</v>
      </c>
      <c r="G49" s="35" t="s">
        <v>141</v>
      </c>
      <c r="H49" s="10">
        <v>1</v>
      </c>
      <c r="I49" s="10">
        <v>0</v>
      </c>
      <c r="J49" s="10">
        <v>0</v>
      </c>
      <c r="K49" s="49">
        <v>385.40942999999999</v>
      </c>
      <c r="L49" s="37">
        <v>0</v>
      </c>
      <c r="M49" s="37">
        <v>0</v>
      </c>
    </row>
    <row r="50" spans="1:13" ht="48" customHeight="1" x14ac:dyDescent="0.25">
      <c r="A50" s="56">
        <v>2</v>
      </c>
      <c r="B50" s="57" t="s">
        <v>17</v>
      </c>
      <c r="C50" s="58" t="s">
        <v>45</v>
      </c>
      <c r="D50" s="47" t="s">
        <v>212</v>
      </c>
      <c r="E50" s="61" t="s">
        <v>46</v>
      </c>
      <c r="F50" s="36" t="s">
        <v>245</v>
      </c>
      <c r="G50" s="35" t="s">
        <v>141</v>
      </c>
      <c r="H50" s="10">
        <v>1</v>
      </c>
      <c r="I50" s="10">
        <v>0</v>
      </c>
      <c r="J50" s="10">
        <v>0</v>
      </c>
      <c r="K50" s="49">
        <v>7462.1916600000004</v>
      </c>
      <c r="L50" s="37">
        <v>0</v>
      </c>
      <c r="M50" s="37">
        <v>0</v>
      </c>
    </row>
    <row r="51" spans="1:13" ht="42.75" customHeight="1" x14ac:dyDescent="0.25">
      <c r="A51" s="56">
        <v>2</v>
      </c>
      <c r="B51" s="57" t="s">
        <v>17</v>
      </c>
      <c r="C51" s="58" t="s">
        <v>45</v>
      </c>
      <c r="D51" s="47" t="s">
        <v>213</v>
      </c>
      <c r="E51" s="61" t="s">
        <v>46</v>
      </c>
      <c r="F51" s="36" t="s">
        <v>245</v>
      </c>
      <c r="G51" s="35" t="s">
        <v>141</v>
      </c>
      <c r="H51" s="10">
        <v>1</v>
      </c>
      <c r="I51" s="10">
        <v>0</v>
      </c>
      <c r="J51" s="10">
        <v>0</v>
      </c>
      <c r="K51" s="49">
        <v>23011.333610000001</v>
      </c>
      <c r="L51" s="37">
        <v>0</v>
      </c>
      <c r="M51" s="37">
        <v>0</v>
      </c>
    </row>
    <row r="52" spans="1:13" ht="44.25" customHeight="1" x14ac:dyDescent="0.25">
      <c r="A52" s="56">
        <v>2</v>
      </c>
      <c r="B52" s="57" t="s">
        <v>17</v>
      </c>
      <c r="C52" s="58" t="s">
        <v>45</v>
      </c>
      <c r="D52" s="47" t="s">
        <v>214</v>
      </c>
      <c r="E52" s="61" t="s">
        <v>46</v>
      </c>
      <c r="F52" s="36" t="s">
        <v>245</v>
      </c>
      <c r="G52" s="35" t="s">
        <v>141</v>
      </c>
      <c r="H52" s="10">
        <v>1</v>
      </c>
      <c r="I52" s="10">
        <v>0</v>
      </c>
      <c r="J52" s="10">
        <v>0</v>
      </c>
      <c r="K52" s="49">
        <v>1150</v>
      </c>
      <c r="L52" s="37">
        <v>0</v>
      </c>
      <c r="M52" s="37">
        <v>0</v>
      </c>
    </row>
    <row r="53" spans="1:13" ht="48.75" customHeight="1" x14ac:dyDescent="0.25">
      <c r="A53" s="56">
        <v>2</v>
      </c>
      <c r="B53" s="57" t="s">
        <v>17</v>
      </c>
      <c r="C53" s="58" t="s">
        <v>45</v>
      </c>
      <c r="D53" s="47" t="s">
        <v>215</v>
      </c>
      <c r="E53" s="61" t="s">
        <v>46</v>
      </c>
      <c r="F53" s="36" t="s">
        <v>245</v>
      </c>
      <c r="G53" s="35" t="s">
        <v>141</v>
      </c>
      <c r="H53" s="10">
        <v>1</v>
      </c>
      <c r="I53" s="10">
        <v>0</v>
      </c>
      <c r="J53" s="10">
        <v>0</v>
      </c>
      <c r="K53" s="49">
        <v>769</v>
      </c>
      <c r="L53" s="37">
        <v>0</v>
      </c>
      <c r="M53" s="37">
        <v>0</v>
      </c>
    </row>
    <row r="54" spans="1:13" ht="50.25" customHeight="1" x14ac:dyDescent="0.25">
      <c r="A54" s="56">
        <v>2</v>
      </c>
      <c r="B54" s="57" t="s">
        <v>17</v>
      </c>
      <c r="C54" s="58" t="s">
        <v>45</v>
      </c>
      <c r="D54" s="47" t="s">
        <v>216</v>
      </c>
      <c r="E54" s="61" t="s">
        <v>46</v>
      </c>
      <c r="F54" s="36" t="s">
        <v>245</v>
      </c>
      <c r="G54" s="35" t="s">
        <v>141</v>
      </c>
      <c r="H54" s="10">
        <v>1</v>
      </c>
      <c r="I54" s="10">
        <v>0</v>
      </c>
      <c r="J54" s="10">
        <v>0</v>
      </c>
      <c r="K54" s="49">
        <v>6793.0110000000004</v>
      </c>
      <c r="L54" s="37">
        <v>0</v>
      </c>
      <c r="M54" s="37">
        <v>0</v>
      </c>
    </row>
    <row r="55" spans="1:13" ht="44.25" customHeight="1" x14ac:dyDescent="0.25">
      <c r="A55" s="56">
        <v>2</v>
      </c>
      <c r="B55" s="57" t="s">
        <v>17</v>
      </c>
      <c r="C55" s="58" t="s">
        <v>45</v>
      </c>
      <c r="D55" s="47" t="s">
        <v>217</v>
      </c>
      <c r="E55" s="61" t="s">
        <v>46</v>
      </c>
      <c r="F55" s="36" t="s">
        <v>245</v>
      </c>
      <c r="G55" s="35" t="s">
        <v>141</v>
      </c>
      <c r="H55" s="10">
        <v>1</v>
      </c>
      <c r="I55" s="10">
        <v>0</v>
      </c>
      <c r="J55" s="10">
        <v>0</v>
      </c>
      <c r="K55" s="49">
        <v>153.46879999999999</v>
      </c>
      <c r="L55" s="37">
        <v>0</v>
      </c>
      <c r="M55" s="37">
        <v>0</v>
      </c>
    </row>
    <row r="56" spans="1:13" ht="42.75" customHeight="1" x14ac:dyDescent="0.25">
      <c r="A56" s="56">
        <v>2</v>
      </c>
      <c r="B56" s="57" t="s">
        <v>17</v>
      </c>
      <c r="C56" s="58" t="s">
        <v>45</v>
      </c>
      <c r="D56" s="47" t="s">
        <v>218</v>
      </c>
      <c r="E56" s="61" t="s">
        <v>46</v>
      </c>
      <c r="F56" s="36" t="s">
        <v>245</v>
      </c>
      <c r="G56" s="35" t="s">
        <v>141</v>
      </c>
      <c r="H56" s="10">
        <v>1</v>
      </c>
      <c r="I56" s="10">
        <v>0</v>
      </c>
      <c r="J56" s="10">
        <v>0</v>
      </c>
      <c r="K56" s="49">
        <v>98.724029999999999</v>
      </c>
      <c r="L56" s="37">
        <v>0</v>
      </c>
      <c r="M56" s="37">
        <v>0</v>
      </c>
    </row>
    <row r="57" spans="1:13" ht="50.25" customHeight="1" x14ac:dyDescent="0.25">
      <c r="A57" s="56">
        <v>2</v>
      </c>
      <c r="B57" s="57" t="s">
        <v>17</v>
      </c>
      <c r="C57" s="58" t="s">
        <v>45</v>
      </c>
      <c r="D57" s="47" t="s">
        <v>219</v>
      </c>
      <c r="E57" s="61" t="s">
        <v>46</v>
      </c>
      <c r="F57" s="36" t="s">
        <v>245</v>
      </c>
      <c r="G57" s="35" t="s">
        <v>141</v>
      </c>
      <c r="H57" s="10">
        <v>1</v>
      </c>
      <c r="I57" s="10">
        <v>0</v>
      </c>
      <c r="J57" s="10">
        <v>0</v>
      </c>
      <c r="K57" s="49">
        <v>3775</v>
      </c>
      <c r="L57" s="37">
        <v>0</v>
      </c>
      <c r="M57" s="37">
        <v>0</v>
      </c>
    </row>
    <row r="58" spans="1:13" ht="42" customHeight="1" x14ac:dyDescent="0.25">
      <c r="A58" s="56">
        <v>2</v>
      </c>
      <c r="B58" s="57" t="s">
        <v>17</v>
      </c>
      <c r="C58" s="58" t="s">
        <v>45</v>
      </c>
      <c r="D58" s="47" t="s">
        <v>220</v>
      </c>
      <c r="E58" s="61" t="s">
        <v>46</v>
      </c>
      <c r="F58" s="36" t="s">
        <v>245</v>
      </c>
      <c r="G58" s="35" t="s">
        <v>141</v>
      </c>
      <c r="H58" s="10">
        <v>1</v>
      </c>
      <c r="I58" s="10">
        <v>0</v>
      </c>
      <c r="J58" s="10">
        <v>0</v>
      </c>
      <c r="K58" s="49">
        <v>3420.3773999999999</v>
      </c>
      <c r="L58" s="37">
        <v>0</v>
      </c>
      <c r="M58" s="37">
        <v>0</v>
      </c>
    </row>
    <row r="59" spans="1:13" ht="45" customHeight="1" x14ac:dyDescent="0.25">
      <c r="A59" s="56">
        <v>2</v>
      </c>
      <c r="B59" s="57" t="s">
        <v>17</v>
      </c>
      <c r="C59" s="58" t="s">
        <v>45</v>
      </c>
      <c r="D59" s="47" t="s">
        <v>221</v>
      </c>
      <c r="E59" s="61" t="s">
        <v>46</v>
      </c>
      <c r="F59" s="36" t="s">
        <v>245</v>
      </c>
      <c r="G59" s="35" t="s">
        <v>141</v>
      </c>
      <c r="H59" s="10">
        <v>1</v>
      </c>
      <c r="I59" s="10">
        <v>0</v>
      </c>
      <c r="J59" s="10">
        <v>0</v>
      </c>
      <c r="K59" s="49">
        <v>11922.24936</v>
      </c>
      <c r="L59" s="37">
        <v>0</v>
      </c>
      <c r="M59" s="37">
        <v>0</v>
      </c>
    </row>
    <row r="60" spans="1:13" ht="48" customHeight="1" x14ac:dyDescent="0.25">
      <c r="A60" s="56">
        <v>2</v>
      </c>
      <c r="B60" s="57" t="s">
        <v>17</v>
      </c>
      <c r="C60" s="58" t="s">
        <v>45</v>
      </c>
      <c r="D60" s="47" t="s">
        <v>222</v>
      </c>
      <c r="E60" s="61" t="s">
        <v>46</v>
      </c>
      <c r="F60" s="36" t="s">
        <v>245</v>
      </c>
      <c r="G60" s="35" t="s">
        <v>141</v>
      </c>
      <c r="H60" s="10">
        <v>1</v>
      </c>
      <c r="I60" s="10">
        <v>0</v>
      </c>
      <c r="J60" s="10">
        <v>0</v>
      </c>
      <c r="K60" s="49">
        <v>447.76996000000003</v>
      </c>
      <c r="L60" s="37">
        <v>0</v>
      </c>
      <c r="M60" s="37">
        <v>0</v>
      </c>
    </row>
    <row r="61" spans="1:13" ht="49.5" customHeight="1" x14ac:dyDescent="0.25">
      <c r="A61" s="56">
        <v>2</v>
      </c>
      <c r="B61" s="57" t="s">
        <v>17</v>
      </c>
      <c r="C61" s="58" t="s">
        <v>45</v>
      </c>
      <c r="D61" s="47" t="s">
        <v>223</v>
      </c>
      <c r="E61" s="61" t="s">
        <v>46</v>
      </c>
      <c r="F61" s="36" t="s">
        <v>245</v>
      </c>
      <c r="G61" s="35" t="s">
        <v>141</v>
      </c>
      <c r="H61" s="10">
        <v>1</v>
      </c>
      <c r="I61" s="10">
        <v>0</v>
      </c>
      <c r="J61" s="10">
        <v>0</v>
      </c>
      <c r="K61" s="49">
        <v>979.68</v>
      </c>
      <c r="L61" s="37">
        <v>0</v>
      </c>
      <c r="M61" s="37">
        <v>0</v>
      </c>
    </row>
    <row r="62" spans="1:13" ht="44.25" customHeight="1" x14ac:dyDescent="0.25">
      <c r="A62" s="56">
        <v>2</v>
      </c>
      <c r="B62" s="57" t="s">
        <v>17</v>
      </c>
      <c r="C62" s="58" t="s">
        <v>45</v>
      </c>
      <c r="D62" s="47" t="s">
        <v>224</v>
      </c>
      <c r="E62" s="61" t="s">
        <v>46</v>
      </c>
      <c r="F62" s="36" t="s">
        <v>245</v>
      </c>
      <c r="G62" s="35" t="s">
        <v>141</v>
      </c>
      <c r="H62" s="10">
        <v>1</v>
      </c>
      <c r="I62" s="10">
        <v>0</v>
      </c>
      <c r="J62" s="10">
        <v>0</v>
      </c>
      <c r="K62" s="49">
        <v>626.99300000000005</v>
      </c>
      <c r="L62" s="37">
        <v>0</v>
      </c>
      <c r="M62" s="37">
        <v>0</v>
      </c>
    </row>
    <row r="63" spans="1:13" ht="48" customHeight="1" x14ac:dyDescent="0.25">
      <c r="A63" s="56">
        <v>2</v>
      </c>
      <c r="B63" s="57" t="s">
        <v>17</v>
      </c>
      <c r="C63" s="58" t="s">
        <v>45</v>
      </c>
      <c r="D63" s="47" t="s">
        <v>225</v>
      </c>
      <c r="E63" s="61" t="s">
        <v>46</v>
      </c>
      <c r="F63" s="36" t="s">
        <v>245</v>
      </c>
      <c r="G63" s="35" t="s">
        <v>141</v>
      </c>
      <c r="H63" s="10">
        <v>1</v>
      </c>
      <c r="I63" s="10">
        <v>0</v>
      </c>
      <c r="J63" s="10">
        <v>0</v>
      </c>
      <c r="K63" s="49">
        <v>310.93299999999999</v>
      </c>
      <c r="L63" s="37">
        <v>0</v>
      </c>
      <c r="M63" s="37">
        <v>0</v>
      </c>
    </row>
    <row r="64" spans="1:13" ht="50.25" customHeight="1" x14ac:dyDescent="0.25">
      <c r="A64" s="56">
        <v>2</v>
      </c>
      <c r="B64" s="57" t="s">
        <v>17</v>
      </c>
      <c r="C64" s="58" t="s">
        <v>45</v>
      </c>
      <c r="D64" s="47" t="s">
        <v>226</v>
      </c>
      <c r="E64" s="61" t="s">
        <v>46</v>
      </c>
      <c r="F64" s="36" t="s">
        <v>245</v>
      </c>
      <c r="G64" s="35" t="s">
        <v>141</v>
      </c>
      <c r="H64" s="10">
        <v>1</v>
      </c>
      <c r="I64" s="10">
        <v>0</v>
      </c>
      <c r="J64" s="10">
        <v>0</v>
      </c>
      <c r="K64" s="49">
        <v>150</v>
      </c>
      <c r="L64" s="37">
        <v>0</v>
      </c>
      <c r="M64" s="37">
        <v>0</v>
      </c>
    </row>
    <row r="65" spans="1:13" ht="48" customHeight="1" x14ac:dyDescent="0.25">
      <c r="A65" s="56">
        <v>2</v>
      </c>
      <c r="B65" s="57" t="s">
        <v>17</v>
      </c>
      <c r="C65" s="58" t="s">
        <v>45</v>
      </c>
      <c r="D65" s="47" t="s">
        <v>227</v>
      </c>
      <c r="E65" s="61" t="s">
        <v>46</v>
      </c>
      <c r="F65" s="36" t="s">
        <v>245</v>
      </c>
      <c r="G65" s="35" t="s">
        <v>141</v>
      </c>
      <c r="H65" s="10">
        <v>1</v>
      </c>
      <c r="I65" s="10">
        <v>0</v>
      </c>
      <c r="J65" s="10">
        <v>0</v>
      </c>
      <c r="K65" s="49">
        <v>4655.9116800000002</v>
      </c>
      <c r="L65" s="37">
        <v>0</v>
      </c>
      <c r="M65" s="37">
        <v>0</v>
      </c>
    </row>
    <row r="66" spans="1:13" ht="47.25" customHeight="1" x14ac:dyDescent="0.25">
      <c r="A66" s="56">
        <v>2</v>
      </c>
      <c r="B66" s="57" t="s">
        <v>17</v>
      </c>
      <c r="C66" s="58" t="s">
        <v>45</v>
      </c>
      <c r="D66" s="47" t="s">
        <v>228</v>
      </c>
      <c r="E66" s="61" t="s">
        <v>46</v>
      </c>
      <c r="F66" s="36" t="s">
        <v>245</v>
      </c>
      <c r="G66" s="35" t="s">
        <v>141</v>
      </c>
      <c r="H66" s="10">
        <v>1</v>
      </c>
      <c r="I66" s="10">
        <v>0</v>
      </c>
      <c r="J66" s="10">
        <v>0</v>
      </c>
      <c r="K66" s="49">
        <v>1928.33</v>
      </c>
      <c r="L66" s="37">
        <v>0</v>
      </c>
      <c r="M66" s="37">
        <v>0</v>
      </c>
    </row>
    <row r="67" spans="1:13" ht="48.75" customHeight="1" x14ac:dyDescent="0.25">
      <c r="A67" s="56">
        <v>2</v>
      </c>
      <c r="B67" s="57" t="s">
        <v>17</v>
      </c>
      <c r="C67" s="58" t="s">
        <v>45</v>
      </c>
      <c r="D67" s="47" t="s">
        <v>229</v>
      </c>
      <c r="E67" s="61" t="s">
        <v>46</v>
      </c>
      <c r="F67" s="36" t="s">
        <v>245</v>
      </c>
      <c r="G67" s="35" t="s">
        <v>141</v>
      </c>
      <c r="H67" s="10">
        <v>1</v>
      </c>
      <c r="I67" s="10">
        <v>0</v>
      </c>
      <c r="J67" s="10">
        <v>0</v>
      </c>
      <c r="K67" s="49">
        <v>105.3</v>
      </c>
      <c r="L67" s="37">
        <v>0</v>
      </c>
      <c r="M67" s="37">
        <v>0</v>
      </c>
    </row>
    <row r="68" spans="1:13" ht="45.75" customHeight="1" x14ac:dyDescent="0.25">
      <c r="A68" s="56">
        <v>2</v>
      </c>
      <c r="B68" s="57" t="s">
        <v>17</v>
      </c>
      <c r="C68" s="58" t="s">
        <v>45</v>
      </c>
      <c r="D68" s="47" t="s">
        <v>230</v>
      </c>
      <c r="E68" s="61" t="s">
        <v>46</v>
      </c>
      <c r="F68" s="36" t="s">
        <v>245</v>
      </c>
      <c r="G68" s="35" t="s">
        <v>141</v>
      </c>
      <c r="H68" s="10">
        <v>1</v>
      </c>
      <c r="I68" s="10">
        <v>0</v>
      </c>
      <c r="J68" s="10">
        <v>0</v>
      </c>
      <c r="K68" s="49">
        <v>31739.669559999998</v>
      </c>
      <c r="L68" s="37">
        <v>0</v>
      </c>
      <c r="M68" s="37">
        <v>0</v>
      </c>
    </row>
    <row r="69" spans="1:13" ht="66" customHeight="1" x14ac:dyDescent="0.25">
      <c r="A69" s="56">
        <v>2</v>
      </c>
      <c r="B69" s="57" t="s">
        <v>17</v>
      </c>
      <c r="C69" s="58" t="s">
        <v>45</v>
      </c>
      <c r="D69" s="47" t="s">
        <v>253</v>
      </c>
      <c r="E69" s="61" t="s">
        <v>46</v>
      </c>
      <c r="F69" s="36" t="s">
        <v>245</v>
      </c>
      <c r="G69" s="35" t="s">
        <v>141</v>
      </c>
      <c r="H69" s="10">
        <v>0</v>
      </c>
      <c r="I69" s="10">
        <v>56</v>
      </c>
      <c r="J69" s="10">
        <v>56</v>
      </c>
      <c r="K69" s="37">
        <v>0</v>
      </c>
      <c r="L69" s="37">
        <v>224042.4</v>
      </c>
      <c r="M69" s="37">
        <v>224042.4</v>
      </c>
    </row>
    <row r="70" spans="1:13" ht="61.5" customHeight="1" x14ac:dyDescent="0.25">
      <c r="A70" s="15">
        <v>2</v>
      </c>
      <c r="B70" s="14" t="s">
        <v>17</v>
      </c>
      <c r="C70" s="63" t="s">
        <v>47</v>
      </c>
      <c r="D70" s="15" t="s">
        <v>85</v>
      </c>
      <c r="E70" s="16" t="s">
        <v>48</v>
      </c>
      <c r="F70" s="21" t="s">
        <v>82</v>
      </c>
      <c r="G70" s="15" t="s">
        <v>84</v>
      </c>
      <c r="H70" s="22">
        <v>532</v>
      </c>
      <c r="I70" s="22">
        <v>532</v>
      </c>
      <c r="J70" s="22">
        <v>532</v>
      </c>
      <c r="K70" s="17">
        <v>31907.753420000001</v>
      </c>
      <c r="L70" s="17">
        <v>31907.753420000001</v>
      </c>
      <c r="M70" s="17">
        <v>31907.753420000001</v>
      </c>
    </row>
  </sheetData>
  <mergeCells count="17">
    <mergeCell ref="A10:A11"/>
    <mergeCell ref="B10:B11"/>
    <mergeCell ref="C10:C11"/>
    <mergeCell ref="H4:J4"/>
    <mergeCell ref="K4:K5"/>
    <mergeCell ref="L4:L5"/>
    <mergeCell ref="M4:M5"/>
    <mergeCell ref="A1:M1"/>
    <mergeCell ref="A3:A5"/>
    <mergeCell ref="B3:B5"/>
    <mergeCell ref="C3:C5"/>
    <mergeCell ref="D3:D5"/>
    <mergeCell ref="E3:E5"/>
    <mergeCell ref="F3:J3"/>
    <mergeCell ref="K3:M3"/>
    <mergeCell ref="F4:F5"/>
    <mergeCell ref="G4:G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3" fitToHeight="0" orientation="landscape" r:id="rId1"/>
  <ignoredErrors>
    <ignoredError sqref="K9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52"/>
  <sheetViews>
    <sheetView topLeftCell="A45" zoomScale="85" zoomScaleNormal="85" workbookViewId="0">
      <selection sqref="A1:M52"/>
    </sheetView>
  </sheetViews>
  <sheetFormatPr defaultRowHeight="15" x14ac:dyDescent="0.25"/>
  <cols>
    <col min="4" max="4" width="32.42578125" customWidth="1"/>
    <col min="5" max="5" width="41.85546875" customWidth="1"/>
    <col min="6" max="6" width="26.28515625" customWidth="1"/>
    <col min="7" max="10" width="9" customWidth="1"/>
    <col min="11" max="11" width="13.28515625" customWidth="1"/>
    <col min="12" max="12" width="13.42578125" customWidth="1"/>
    <col min="13" max="13" width="13.5703125" customWidth="1"/>
    <col min="14" max="14" width="25.7109375" customWidth="1"/>
  </cols>
  <sheetData>
    <row r="1" spans="1:14" ht="48" customHeight="1" x14ac:dyDescent="0.25">
      <c r="A1" s="87" t="s">
        <v>49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</row>
    <row r="2" spans="1:14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4" ht="107.25" customHeight="1" x14ac:dyDescent="0.25">
      <c r="A3" s="84" t="s">
        <v>8</v>
      </c>
      <c r="B3" s="84" t="s">
        <v>0</v>
      </c>
      <c r="C3" s="84" t="s">
        <v>1</v>
      </c>
      <c r="D3" s="89" t="s">
        <v>2</v>
      </c>
      <c r="E3" s="84" t="s">
        <v>10</v>
      </c>
      <c r="F3" s="84" t="s">
        <v>11</v>
      </c>
      <c r="G3" s="84"/>
      <c r="H3" s="84"/>
      <c r="I3" s="84"/>
      <c r="J3" s="84"/>
      <c r="K3" s="84" t="s">
        <v>13</v>
      </c>
      <c r="L3" s="84"/>
      <c r="M3" s="84"/>
    </row>
    <row r="4" spans="1:14" ht="17.25" customHeight="1" x14ac:dyDescent="0.25">
      <c r="A4" s="84"/>
      <c r="B4" s="84"/>
      <c r="C4" s="84"/>
      <c r="D4" s="89"/>
      <c r="E4" s="84"/>
      <c r="F4" s="84" t="s">
        <v>83</v>
      </c>
      <c r="G4" s="84" t="s">
        <v>5</v>
      </c>
      <c r="H4" s="84" t="s">
        <v>12</v>
      </c>
      <c r="I4" s="84"/>
      <c r="J4" s="84"/>
      <c r="K4" s="84" t="s">
        <v>14</v>
      </c>
      <c r="L4" s="84" t="s">
        <v>15</v>
      </c>
      <c r="M4" s="84" t="s">
        <v>16</v>
      </c>
    </row>
    <row r="5" spans="1:14" ht="34.5" customHeight="1" x14ac:dyDescent="0.25">
      <c r="A5" s="84"/>
      <c r="B5" s="84"/>
      <c r="C5" s="84"/>
      <c r="D5" s="89"/>
      <c r="E5" s="84"/>
      <c r="F5" s="84"/>
      <c r="G5" s="84"/>
      <c r="H5" s="2" t="s">
        <v>14</v>
      </c>
      <c r="I5" s="2" t="s">
        <v>15</v>
      </c>
      <c r="J5" s="2" t="s">
        <v>16</v>
      </c>
      <c r="K5" s="84"/>
      <c r="L5" s="84"/>
      <c r="M5" s="84"/>
    </row>
    <row r="6" spans="1:14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  <c r="M6" s="3">
        <v>13</v>
      </c>
    </row>
    <row r="7" spans="1:14" x14ac:dyDescent="0.25">
      <c r="A7" s="55"/>
      <c r="B7" s="29" t="s">
        <v>7</v>
      </c>
      <c r="C7" s="29" t="s">
        <v>7</v>
      </c>
      <c r="D7" s="29" t="s">
        <v>7</v>
      </c>
      <c r="E7" s="30" t="s">
        <v>137</v>
      </c>
      <c r="F7" s="29" t="s">
        <v>7</v>
      </c>
      <c r="G7" s="29" t="s">
        <v>7</v>
      </c>
      <c r="H7" s="29" t="s">
        <v>7</v>
      </c>
      <c r="I7" s="29" t="s">
        <v>7</v>
      </c>
      <c r="J7" s="29" t="s">
        <v>7</v>
      </c>
      <c r="K7" s="6">
        <f>K8+K9+K10+K11+K12+K13+K47+K48+K49+K52+K20</f>
        <v>5992226.4917399995</v>
      </c>
      <c r="L7" s="6">
        <f>L8+L9+L10+L11+L12+L13+L47+L48+L49+L52+L20</f>
        <v>6200800.105250001</v>
      </c>
      <c r="M7" s="6">
        <f t="shared" ref="M7" si="0">M8+M9+M10+M11+M12+M13+M47+M48+M49+M52+M20</f>
        <v>6541931.1451700013</v>
      </c>
    </row>
    <row r="8" spans="1:14" ht="51" customHeight="1" x14ac:dyDescent="0.25">
      <c r="A8" s="97">
        <v>2</v>
      </c>
      <c r="B8" s="103" t="s">
        <v>23</v>
      </c>
      <c r="C8" s="106" t="s">
        <v>50</v>
      </c>
      <c r="D8" s="97" t="s">
        <v>85</v>
      </c>
      <c r="E8" s="100" t="s">
        <v>51</v>
      </c>
      <c r="F8" s="21" t="s">
        <v>88</v>
      </c>
      <c r="G8" s="15" t="s">
        <v>84</v>
      </c>
      <c r="H8" s="22">
        <v>70200</v>
      </c>
      <c r="I8" s="22">
        <v>70500</v>
      </c>
      <c r="J8" s="22">
        <v>70800</v>
      </c>
      <c r="K8" s="17">
        <v>5114550.2719800007</v>
      </c>
      <c r="L8" s="17">
        <v>5468637.6894400008</v>
      </c>
      <c r="M8" s="17">
        <v>5845027.9594400004</v>
      </c>
    </row>
    <row r="9" spans="1:14" ht="51" customHeight="1" x14ac:dyDescent="0.25">
      <c r="A9" s="98"/>
      <c r="B9" s="104"/>
      <c r="C9" s="107"/>
      <c r="D9" s="98"/>
      <c r="E9" s="101"/>
      <c r="F9" s="21" t="s">
        <v>109</v>
      </c>
      <c r="G9" s="15" t="s">
        <v>84</v>
      </c>
      <c r="H9" s="22">
        <v>18</v>
      </c>
      <c r="I9" s="22">
        <v>16</v>
      </c>
      <c r="J9" s="22">
        <v>16</v>
      </c>
      <c r="K9" s="17">
        <v>3600</v>
      </c>
      <c r="L9" s="17">
        <v>2600</v>
      </c>
      <c r="M9" s="17">
        <v>2600</v>
      </c>
    </row>
    <row r="10" spans="1:14" ht="51" x14ac:dyDescent="0.25">
      <c r="A10" s="99"/>
      <c r="B10" s="105"/>
      <c r="C10" s="108"/>
      <c r="D10" s="99"/>
      <c r="E10" s="102"/>
      <c r="F10" s="21" t="s">
        <v>110</v>
      </c>
      <c r="G10" s="15" t="s">
        <v>84</v>
      </c>
      <c r="H10" s="22">
        <v>64</v>
      </c>
      <c r="I10" s="22">
        <v>69</v>
      </c>
      <c r="J10" s="22">
        <v>73</v>
      </c>
      <c r="K10" s="17">
        <v>5470.8</v>
      </c>
      <c r="L10" s="17">
        <v>7608.8</v>
      </c>
      <c r="M10" s="17">
        <v>7875.2</v>
      </c>
    </row>
    <row r="11" spans="1:14" ht="63.75" x14ac:dyDescent="0.25">
      <c r="A11" s="15">
        <v>2</v>
      </c>
      <c r="B11" s="14" t="s">
        <v>23</v>
      </c>
      <c r="C11" s="63" t="s">
        <v>52</v>
      </c>
      <c r="D11" s="15" t="s">
        <v>85</v>
      </c>
      <c r="E11" s="16" t="s">
        <v>53</v>
      </c>
      <c r="F11" s="21" t="s">
        <v>88</v>
      </c>
      <c r="G11" s="15" t="s">
        <v>84</v>
      </c>
      <c r="H11" s="22">
        <v>26553</v>
      </c>
      <c r="I11" s="22">
        <v>24363</v>
      </c>
      <c r="J11" s="22">
        <v>22956</v>
      </c>
      <c r="K11" s="17">
        <v>487417.1972</v>
      </c>
      <c r="L11" s="17">
        <v>499972.38238000002</v>
      </c>
      <c r="M11" s="17">
        <v>513924.55455</v>
      </c>
    </row>
    <row r="12" spans="1:14" ht="51" x14ac:dyDescent="0.25">
      <c r="A12" s="15">
        <v>2</v>
      </c>
      <c r="B12" s="14" t="s">
        <v>23</v>
      </c>
      <c r="C12" s="63" t="s">
        <v>54</v>
      </c>
      <c r="D12" s="15" t="s">
        <v>85</v>
      </c>
      <c r="E12" s="16" t="s">
        <v>55</v>
      </c>
      <c r="F12" s="21" t="s">
        <v>88</v>
      </c>
      <c r="G12" s="15" t="s">
        <v>84</v>
      </c>
      <c r="H12" s="22">
        <v>1034</v>
      </c>
      <c r="I12" s="22">
        <v>1034</v>
      </c>
      <c r="J12" s="22">
        <v>1034</v>
      </c>
      <c r="K12" s="17">
        <v>42297.177179999999</v>
      </c>
      <c r="L12" s="17">
        <v>43118.718719999997</v>
      </c>
      <c r="M12" s="17">
        <v>43982.522520000006</v>
      </c>
    </row>
    <row r="13" spans="1:14" ht="104.25" customHeight="1" x14ac:dyDescent="0.25">
      <c r="A13" s="15">
        <v>2</v>
      </c>
      <c r="B13" s="14" t="s">
        <v>23</v>
      </c>
      <c r="C13" s="63" t="s">
        <v>56</v>
      </c>
      <c r="D13" s="15" t="s">
        <v>85</v>
      </c>
      <c r="E13" s="16" t="s">
        <v>57</v>
      </c>
      <c r="F13" s="21" t="s">
        <v>150</v>
      </c>
      <c r="G13" s="15" t="s">
        <v>86</v>
      </c>
      <c r="H13" s="22">
        <v>39</v>
      </c>
      <c r="I13" s="22" t="s">
        <v>7</v>
      </c>
      <c r="J13" s="22" t="s">
        <v>7</v>
      </c>
      <c r="K13" s="17">
        <f>SUM(K14:K19)</f>
        <v>131200.71</v>
      </c>
      <c r="L13" s="17">
        <f t="shared" ref="L13:M13" si="1">SUM(L14:L19)</f>
        <v>0</v>
      </c>
      <c r="M13" s="17">
        <f t="shared" si="1"/>
        <v>0</v>
      </c>
      <c r="N13" s="40"/>
    </row>
    <row r="14" spans="1:14" ht="47.25" customHeight="1" x14ac:dyDescent="0.25">
      <c r="A14" s="59" t="s">
        <v>143</v>
      </c>
      <c r="B14" s="59" t="s">
        <v>23</v>
      </c>
      <c r="C14" s="60">
        <v>67221</v>
      </c>
      <c r="D14" s="36" t="s">
        <v>146</v>
      </c>
      <c r="E14" s="61" t="s">
        <v>57</v>
      </c>
      <c r="F14" s="62" t="s">
        <v>247</v>
      </c>
      <c r="G14" s="35" t="s">
        <v>141</v>
      </c>
      <c r="H14" s="51" t="s">
        <v>144</v>
      </c>
      <c r="I14" s="52" t="s">
        <v>7</v>
      </c>
      <c r="J14" s="52" t="s">
        <v>7</v>
      </c>
      <c r="K14" s="37">
        <v>45180.61</v>
      </c>
      <c r="L14" s="65">
        <v>0</v>
      </c>
      <c r="M14" s="65">
        <v>0</v>
      </c>
      <c r="N14" s="27"/>
    </row>
    <row r="15" spans="1:14" ht="47.25" customHeight="1" x14ac:dyDescent="0.25">
      <c r="A15" s="59" t="s">
        <v>143</v>
      </c>
      <c r="B15" s="59" t="s">
        <v>23</v>
      </c>
      <c r="C15" s="60">
        <v>67221</v>
      </c>
      <c r="D15" s="36" t="s">
        <v>148</v>
      </c>
      <c r="E15" s="61" t="s">
        <v>57</v>
      </c>
      <c r="F15" s="62" t="s">
        <v>247</v>
      </c>
      <c r="G15" s="35" t="s">
        <v>141</v>
      </c>
      <c r="H15" s="51" t="s">
        <v>144</v>
      </c>
      <c r="I15" s="52" t="s">
        <v>7</v>
      </c>
      <c r="J15" s="52" t="s">
        <v>7</v>
      </c>
      <c r="K15" s="37">
        <v>59140.56</v>
      </c>
      <c r="L15" s="65">
        <v>0</v>
      </c>
      <c r="M15" s="65">
        <v>0</v>
      </c>
      <c r="N15" s="27"/>
    </row>
    <row r="16" spans="1:14" ht="47.25" customHeight="1" x14ac:dyDescent="0.25">
      <c r="A16" s="59" t="s">
        <v>143</v>
      </c>
      <c r="B16" s="59" t="s">
        <v>23</v>
      </c>
      <c r="C16" s="60">
        <v>67221</v>
      </c>
      <c r="D16" s="53" t="s">
        <v>147</v>
      </c>
      <c r="E16" s="61" t="s">
        <v>57</v>
      </c>
      <c r="F16" s="62" t="s">
        <v>247</v>
      </c>
      <c r="G16" s="35" t="s">
        <v>141</v>
      </c>
      <c r="H16" s="51" t="s">
        <v>144</v>
      </c>
      <c r="I16" s="52" t="s">
        <v>7</v>
      </c>
      <c r="J16" s="52" t="s">
        <v>7</v>
      </c>
      <c r="K16" s="66">
        <v>7425</v>
      </c>
      <c r="L16" s="65">
        <v>0</v>
      </c>
      <c r="M16" s="65">
        <v>0</v>
      </c>
      <c r="N16" s="34"/>
    </row>
    <row r="17" spans="1:14" ht="47.25" customHeight="1" x14ac:dyDescent="0.25">
      <c r="A17" s="59" t="s">
        <v>143</v>
      </c>
      <c r="B17" s="59" t="s">
        <v>23</v>
      </c>
      <c r="C17" s="60">
        <v>67221</v>
      </c>
      <c r="D17" s="53" t="s">
        <v>149</v>
      </c>
      <c r="E17" s="61" t="s">
        <v>57</v>
      </c>
      <c r="F17" s="62" t="s">
        <v>247</v>
      </c>
      <c r="G17" s="35" t="s">
        <v>141</v>
      </c>
      <c r="H17" s="51" t="s">
        <v>144</v>
      </c>
      <c r="I17" s="52" t="s">
        <v>7</v>
      </c>
      <c r="J17" s="52" t="s">
        <v>7</v>
      </c>
      <c r="K17" s="66">
        <v>4232.8</v>
      </c>
      <c r="L17" s="65">
        <v>0</v>
      </c>
      <c r="M17" s="65">
        <v>0</v>
      </c>
      <c r="N17" s="34"/>
    </row>
    <row r="18" spans="1:14" ht="47.25" customHeight="1" x14ac:dyDescent="0.25">
      <c r="A18" s="59" t="s">
        <v>143</v>
      </c>
      <c r="B18" s="59" t="s">
        <v>23</v>
      </c>
      <c r="C18" s="60">
        <v>67221</v>
      </c>
      <c r="D18" s="36" t="s">
        <v>145</v>
      </c>
      <c r="E18" s="61" t="s">
        <v>57</v>
      </c>
      <c r="F18" s="62" t="s">
        <v>247</v>
      </c>
      <c r="G18" s="35" t="s">
        <v>141</v>
      </c>
      <c r="H18" s="51" t="s">
        <v>144</v>
      </c>
      <c r="I18" s="52" t="s">
        <v>7</v>
      </c>
      <c r="J18" s="52" t="s">
        <v>7</v>
      </c>
      <c r="K18" s="37">
        <v>8559.4500000000007</v>
      </c>
      <c r="L18" s="65">
        <v>0</v>
      </c>
      <c r="M18" s="65">
        <v>0</v>
      </c>
      <c r="N18" s="38"/>
    </row>
    <row r="19" spans="1:14" ht="47.25" customHeight="1" x14ac:dyDescent="0.25">
      <c r="A19" s="59" t="s">
        <v>143</v>
      </c>
      <c r="B19" s="59" t="s">
        <v>23</v>
      </c>
      <c r="C19" s="60">
        <v>67221</v>
      </c>
      <c r="D19" s="41" t="s">
        <v>257</v>
      </c>
      <c r="E19" s="61" t="s">
        <v>57</v>
      </c>
      <c r="F19" s="62" t="s">
        <v>247</v>
      </c>
      <c r="G19" s="35" t="s">
        <v>141</v>
      </c>
      <c r="H19" s="74">
        <v>5</v>
      </c>
      <c r="I19" s="52" t="s">
        <v>7</v>
      </c>
      <c r="J19" s="52" t="s">
        <v>7</v>
      </c>
      <c r="K19" s="37">
        <v>6662.29</v>
      </c>
      <c r="L19" s="65">
        <v>0</v>
      </c>
      <c r="M19" s="65">
        <v>0</v>
      </c>
      <c r="N19" s="38"/>
    </row>
    <row r="20" spans="1:14" ht="81.75" customHeight="1" x14ac:dyDescent="0.25">
      <c r="A20" s="15">
        <v>2</v>
      </c>
      <c r="B20" s="14" t="s">
        <v>23</v>
      </c>
      <c r="C20" s="63" t="s">
        <v>56</v>
      </c>
      <c r="D20" s="15" t="s">
        <v>85</v>
      </c>
      <c r="E20" s="16" t="s">
        <v>57</v>
      </c>
      <c r="F20" s="21" t="s">
        <v>103</v>
      </c>
      <c r="G20" s="15" t="s">
        <v>86</v>
      </c>
      <c r="H20" s="22">
        <f>H21+H22+H23+H24+H25+H26+H27+H28+H29+H30+H31+H32+H33+H34+H35+H36+H37+H39+H38+H40+H41+H42+H43+H44+H45+H46</f>
        <v>25</v>
      </c>
      <c r="I20" s="22">
        <f t="shared" ref="I20:J20" si="2">I21+I22+I23+I24+I25+I26+I27+I28+I29+I30+I31+I32+I33+I34+I35+I36+I37+I39+I38+I40+I41+I42+I43+I44+I45+I46</f>
        <v>27</v>
      </c>
      <c r="J20" s="22">
        <f t="shared" si="2"/>
        <v>25</v>
      </c>
      <c r="K20" s="17">
        <f>SUM(K21:K46)</f>
        <v>117161.56738000001</v>
      </c>
      <c r="L20" s="17">
        <f t="shared" ref="L20:M20" si="3">SUM(L21:L46)</f>
        <v>141465.55471</v>
      </c>
      <c r="M20" s="17">
        <f t="shared" si="3"/>
        <v>117821.41866</v>
      </c>
      <c r="N20" s="38"/>
    </row>
    <row r="21" spans="1:14" ht="50.25" customHeight="1" x14ac:dyDescent="0.25">
      <c r="A21" s="59" t="s">
        <v>143</v>
      </c>
      <c r="B21" s="59" t="s">
        <v>23</v>
      </c>
      <c r="C21" s="60">
        <v>67221</v>
      </c>
      <c r="D21" s="42" t="s">
        <v>142</v>
      </c>
      <c r="E21" s="61" t="s">
        <v>57</v>
      </c>
      <c r="F21" s="62" t="s">
        <v>247</v>
      </c>
      <c r="G21" s="35" t="s">
        <v>141</v>
      </c>
      <c r="H21" s="51" t="s">
        <v>144</v>
      </c>
      <c r="I21" s="51">
        <v>0</v>
      </c>
      <c r="J21" s="51">
        <v>0</v>
      </c>
      <c r="K21" s="37">
        <v>7301.277</v>
      </c>
      <c r="L21" s="65">
        <v>0</v>
      </c>
      <c r="M21" s="65">
        <v>0</v>
      </c>
      <c r="N21" s="38"/>
    </row>
    <row r="22" spans="1:14" ht="51" x14ac:dyDescent="0.25">
      <c r="A22" s="59" t="s">
        <v>143</v>
      </c>
      <c r="B22" s="59" t="s">
        <v>23</v>
      </c>
      <c r="C22" s="60">
        <v>67221</v>
      </c>
      <c r="D22" s="42" t="s">
        <v>152</v>
      </c>
      <c r="E22" s="61" t="s">
        <v>57</v>
      </c>
      <c r="F22" s="62" t="s">
        <v>247</v>
      </c>
      <c r="G22" s="35" t="s">
        <v>141</v>
      </c>
      <c r="H22" s="51" t="s">
        <v>144</v>
      </c>
      <c r="I22" s="51">
        <v>0</v>
      </c>
      <c r="J22" s="51">
        <v>0</v>
      </c>
      <c r="K22" s="37">
        <v>183.2424</v>
      </c>
      <c r="L22" s="65">
        <v>0</v>
      </c>
      <c r="M22" s="65">
        <v>0</v>
      </c>
      <c r="N22" s="38"/>
    </row>
    <row r="23" spans="1:14" ht="51" x14ac:dyDescent="0.25">
      <c r="A23" s="59" t="s">
        <v>143</v>
      </c>
      <c r="B23" s="59" t="s">
        <v>23</v>
      </c>
      <c r="C23" s="60">
        <v>67221</v>
      </c>
      <c r="D23" s="42" t="s">
        <v>153</v>
      </c>
      <c r="E23" s="61" t="s">
        <v>57</v>
      </c>
      <c r="F23" s="62" t="s">
        <v>247</v>
      </c>
      <c r="G23" s="35" t="s">
        <v>141</v>
      </c>
      <c r="H23" s="51" t="s">
        <v>144</v>
      </c>
      <c r="I23" s="51">
        <v>0</v>
      </c>
      <c r="J23" s="51">
        <v>0</v>
      </c>
      <c r="K23" s="37">
        <v>545.73</v>
      </c>
      <c r="L23" s="65">
        <v>0</v>
      </c>
      <c r="M23" s="65">
        <v>0</v>
      </c>
      <c r="N23" s="38"/>
    </row>
    <row r="24" spans="1:14" ht="51" x14ac:dyDescent="0.25">
      <c r="A24" s="59" t="s">
        <v>143</v>
      </c>
      <c r="B24" s="59" t="s">
        <v>23</v>
      </c>
      <c r="C24" s="60">
        <v>67221</v>
      </c>
      <c r="D24" s="42" t="s">
        <v>154</v>
      </c>
      <c r="E24" s="61" t="s">
        <v>57</v>
      </c>
      <c r="F24" s="62" t="s">
        <v>247</v>
      </c>
      <c r="G24" s="35" t="s">
        <v>141</v>
      </c>
      <c r="H24" s="51" t="s">
        <v>144</v>
      </c>
      <c r="I24" s="51">
        <v>0</v>
      </c>
      <c r="J24" s="51">
        <v>0</v>
      </c>
      <c r="K24" s="37">
        <v>9946.6957700000003</v>
      </c>
      <c r="L24" s="65">
        <v>0</v>
      </c>
      <c r="M24" s="65">
        <v>0</v>
      </c>
      <c r="N24" s="38"/>
    </row>
    <row r="25" spans="1:14" ht="51" x14ac:dyDescent="0.25">
      <c r="A25" s="59" t="s">
        <v>143</v>
      </c>
      <c r="B25" s="59" t="s">
        <v>23</v>
      </c>
      <c r="C25" s="60">
        <v>67221</v>
      </c>
      <c r="D25" s="42" t="s">
        <v>155</v>
      </c>
      <c r="E25" s="61" t="s">
        <v>57</v>
      </c>
      <c r="F25" s="62" t="s">
        <v>247</v>
      </c>
      <c r="G25" s="35" t="s">
        <v>141</v>
      </c>
      <c r="H25" s="51" t="s">
        <v>144</v>
      </c>
      <c r="I25" s="51">
        <v>0</v>
      </c>
      <c r="J25" s="51">
        <v>0</v>
      </c>
      <c r="K25" s="37">
        <v>2896.0308199999999</v>
      </c>
      <c r="L25" s="65">
        <v>0</v>
      </c>
      <c r="M25" s="65">
        <v>0</v>
      </c>
      <c r="N25" s="38"/>
    </row>
    <row r="26" spans="1:14" ht="51" x14ac:dyDescent="0.25">
      <c r="A26" s="59" t="s">
        <v>143</v>
      </c>
      <c r="B26" s="59" t="s">
        <v>23</v>
      </c>
      <c r="C26" s="60">
        <v>67221</v>
      </c>
      <c r="D26" s="42" t="s">
        <v>156</v>
      </c>
      <c r="E26" s="61" t="s">
        <v>57</v>
      </c>
      <c r="F26" s="62" t="s">
        <v>247</v>
      </c>
      <c r="G26" s="35" t="s">
        <v>141</v>
      </c>
      <c r="H26" s="51" t="s">
        <v>144</v>
      </c>
      <c r="I26" s="51">
        <v>0</v>
      </c>
      <c r="J26" s="51">
        <v>0</v>
      </c>
      <c r="K26" s="37">
        <v>1770.1179999999999</v>
      </c>
      <c r="L26" s="65">
        <v>0</v>
      </c>
      <c r="M26" s="65">
        <v>0</v>
      </c>
      <c r="N26" s="38"/>
    </row>
    <row r="27" spans="1:14" ht="51" x14ac:dyDescent="0.25">
      <c r="A27" s="59" t="s">
        <v>143</v>
      </c>
      <c r="B27" s="59" t="s">
        <v>23</v>
      </c>
      <c r="C27" s="60">
        <v>67221</v>
      </c>
      <c r="D27" s="42" t="s">
        <v>148</v>
      </c>
      <c r="E27" s="61" t="s">
        <v>57</v>
      </c>
      <c r="F27" s="62" t="s">
        <v>247</v>
      </c>
      <c r="G27" s="35" t="s">
        <v>141</v>
      </c>
      <c r="H27" s="51" t="s">
        <v>144</v>
      </c>
      <c r="I27" s="51">
        <v>0</v>
      </c>
      <c r="J27" s="51">
        <v>0</v>
      </c>
      <c r="K27" s="37">
        <v>3818.5430000000001</v>
      </c>
      <c r="L27" s="65">
        <v>0</v>
      </c>
      <c r="M27" s="65">
        <v>0</v>
      </c>
      <c r="N27" s="38"/>
    </row>
    <row r="28" spans="1:14" ht="51" x14ac:dyDescent="0.25">
      <c r="A28" s="59" t="s">
        <v>143</v>
      </c>
      <c r="B28" s="59" t="s">
        <v>23</v>
      </c>
      <c r="C28" s="60">
        <v>67221</v>
      </c>
      <c r="D28" s="42" t="s">
        <v>157</v>
      </c>
      <c r="E28" s="61" t="s">
        <v>57</v>
      </c>
      <c r="F28" s="62" t="s">
        <v>247</v>
      </c>
      <c r="G28" s="35" t="s">
        <v>141</v>
      </c>
      <c r="H28" s="51" t="s">
        <v>144</v>
      </c>
      <c r="I28" s="51">
        <v>0</v>
      </c>
      <c r="J28" s="51">
        <v>0</v>
      </c>
      <c r="K28" s="37">
        <v>8039.8262999999997</v>
      </c>
      <c r="L28" s="65">
        <v>0</v>
      </c>
      <c r="M28" s="65">
        <v>0</v>
      </c>
      <c r="N28" s="38"/>
    </row>
    <row r="29" spans="1:14" ht="51" x14ac:dyDescent="0.25">
      <c r="A29" s="59" t="s">
        <v>143</v>
      </c>
      <c r="B29" s="59" t="s">
        <v>23</v>
      </c>
      <c r="C29" s="60">
        <v>67221</v>
      </c>
      <c r="D29" s="42" t="s">
        <v>158</v>
      </c>
      <c r="E29" s="61" t="s">
        <v>57</v>
      </c>
      <c r="F29" s="62" t="s">
        <v>247</v>
      </c>
      <c r="G29" s="35" t="s">
        <v>141</v>
      </c>
      <c r="H29" s="51" t="s">
        <v>144</v>
      </c>
      <c r="I29" s="51">
        <v>0</v>
      </c>
      <c r="J29" s="51">
        <v>0</v>
      </c>
      <c r="K29" s="37">
        <v>945</v>
      </c>
      <c r="L29" s="65">
        <v>0</v>
      </c>
      <c r="M29" s="65">
        <v>0</v>
      </c>
      <c r="N29" s="38"/>
    </row>
    <row r="30" spans="1:14" ht="51" x14ac:dyDescent="0.25">
      <c r="A30" s="59" t="s">
        <v>143</v>
      </c>
      <c r="B30" s="59" t="s">
        <v>23</v>
      </c>
      <c r="C30" s="60">
        <v>67221</v>
      </c>
      <c r="D30" s="42" t="s">
        <v>159</v>
      </c>
      <c r="E30" s="61" t="s">
        <v>57</v>
      </c>
      <c r="F30" s="62" t="s">
        <v>247</v>
      </c>
      <c r="G30" s="35" t="s">
        <v>141</v>
      </c>
      <c r="H30" s="51" t="s">
        <v>144</v>
      </c>
      <c r="I30" s="51">
        <v>0</v>
      </c>
      <c r="J30" s="51">
        <v>0</v>
      </c>
      <c r="K30" s="37">
        <v>47</v>
      </c>
      <c r="L30" s="65">
        <v>0</v>
      </c>
      <c r="M30" s="65">
        <v>0</v>
      </c>
      <c r="N30" s="38"/>
    </row>
    <row r="31" spans="1:14" ht="51" x14ac:dyDescent="0.25">
      <c r="A31" s="59" t="s">
        <v>143</v>
      </c>
      <c r="B31" s="59" t="s">
        <v>23</v>
      </c>
      <c r="C31" s="60">
        <v>67221</v>
      </c>
      <c r="D31" s="42" t="s">
        <v>160</v>
      </c>
      <c r="E31" s="61" t="s">
        <v>57</v>
      </c>
      <c r="F31" s="62" t="s">
        <v>247</v>
      </c>
      <c r="G31" s="35" t="s">
        <v>141</v>
      </c>
      <c r="H31" s="51" t="s">
        <v>144</v>
      </c>
      <c r="I31" s="51">
        <v>0</v>
      </c>
      <c r="J31" s="51">
        <v>0</v>
      </c>
      <c r="K31" s="37">
        <v>3500</v>
      </c>
      <c r="L31" s="65">
        <v>0</v>
      </c>
      <c r="M31" s="65">
        <v>0</v>
      </c>
      <c r="N31" s="38"/>
    </row>
    <row r="32" spans="1:14" ht="51" x14ac:dyDescent="0.25">
      <c r="A32" s="59" t="s">
        <v>143</v>
      </c>
      <c r="B32" s="59" t="s">
        <v>23</v>
      </c>
      <c r="C32" s="60">
        <v>67221</v>
      </c>
      <c r="D32" s="42" t="s">
        <v>161</v>
      </c>
      <c r="E32" s="61" t="s">
        <v>57</v>
      </c>
      <c r="F32" s="62" t="s">
        <v>247</v>
      </c>
      <c r="G32" s="35" t="s">
        <v>141</v>
      </c>
      <c r="H32" s="51" t="s">
        <v>144</v>
      </c>
      <c r="I32" s="51">
        <v>0</v>
      </c>
      <c r="J32" s="51">
        <v>0</v>
      </c>
      <c r="K32" s="37">
        <v>4228.54</v>
      </c>
      <c r="L32" s="65">
        <v>0</v>
      </c>
      <c r="M32" s="65">
        <v>0</v>
      </c>
      <c r="N32" s="38"/>
    </row>
    <row r="33" spans="1:14" ht="51" x14ac:dyDescent="0.25">
      <c r="A33" s="59" t="s">
        <v>143</v>
      </c>
      <c r="B33" s="59" t="s">
        <v>23</v>
      </c>
      <c r="C33" s="60">
        <v>67221</v>
      </c>
      <c r="D33" s="42" t="s">
        <v>162</v>
      </c>
      <c r="E33" s="61" t="s">
        <v>57</v>
      </c>
      <c r="F33" s="62" t="s">
        <v>247</v>
      </c>
      <c r="G33" s="35" t="s">
        <v>141</v>
      </c>
      <c r="H33" s="51" t="s">
        <v>144</v>
      </c>
      <c r="I33" s="51">
        <v>0</v>
      </c>
      <c r="J33" s="51">
        <v>0</v>
      </c>
      <c r="K33" s="37">
        <v>24279.83365</v>
      </c>
      <c r="L33" s="65">
        <v>0</v>
      </c>
      <c r="M33" s="65">
        <v>0</v>
      </c>
      <c r="N33" s="38"/>
    </row>
    <row r="34" spans="1:14" ht="51" x14ac:dyDescent="0.25">
      <c r="A34" s="59" t="s">
        <v>143</v>
      </c>
      <c r="B34" s="59" t="s">
        <v>23</v>
      </c>
      <c r="C34" s="60">
        <v>67221</v>
      </c>
      <c r="D34" s="42" t="s">
        <v>163</v>
      </c>
      <c r="E34" s="61" t="s">
        <v>57</v>
      </c>
      <c r="F34" s="62" t="s">
        <v>247</v>
      </c>
      <c r="G34" s="35" t="s">
        <v>141</v>
      </c>
      <c r="H34" s="51" t="s">
        <v>144</v>
      </c>
      <c r="I34" s="51">
        <v>0</v>
      </c>
      <c r="J34" s="51">
        <v>0</v>
      </c>
      <c r="K34" s="37">
        <v>145</v>
      </c>
      <c r="L34" s="65">
        <v>0</v>
      </c>
      <c r="M34" s="65">
        <v>0</v>
      </c>
      <c r="N34" s="38"/>
    </row>
    <row r="35" spans="1:14" ht="51" x14ac:dyDescent="0.25">
      <c r="A35" s="59" t="s">
        <v>143</v>
      </c>
      <c r="B35" s="59" t="s">
        <v>23</v>
      </c>
      <c r="C35" s="60">
        <v>67221</v>
      </c>
      <c r="D35" s="42" t="s">
        <v>164</v>
      </c>
      <c r="E35" s="61" t="s">
        <v>57</v>
      </c>
      <c r="F35" s="62" t="s">
        <v>247</v>
      </c>
      <c r="G35" s="35" t="s">
        <v>141</v>
      </c>
      <c r="H35" s="51" t="s">
        <v>144</v>
      </c>
      <c r="I35" s="51">
        <v>0</v>
      </c>
      <c r="J35" s="51">
        <v>0</v>
      </c>
      <c r="K35" s="37">
        <v>127.8875</v>
      </c>
      <c r="L35" s="65">
        <v>0</v>
      </c>
      <c r="M35" s="65">
        <v>0</v>
      </c>
      <c r="N35" s="38"/>
    </row>
    <row r="36" spans="1:14" ht="51" x14ac:dyDescent="0.25">
      <c r="A36" s="59" t="s">
        <v>143</v>
      </c>
      <c r="B36" s="59" t="s">
        <v>23</v>
      </c>
      <c r="C36" s="60">
        <v>67221</v>
      </c>
      <c r="D36" s="42" t="s">
        <v>165</v>
      </c>
      <c r="E36" s="61" t="s">
        <v>57</v>
      </c>
      <c r="F36" s="62" t="s">
        <v>247</v>
      </c>
      <c r="G36" s="35" t="s">
        <v>141</v>
      </c>
      <c r="H36" s="51" t="s">
        <v>144</v>
      </c>
      <c r="I36" s="51">
        <v>0</v>
      </c>
      <c r="J36" s="51">
        <v>0</v>
      </c>
      <c r="K36" s="37">
        <v>1680</v>
      </c>
      <c r="L36" s="65">
        <v>0</v>
      </c>
      <c r="M36" s="65">
        <v>0</v>
      </c>
      <c r="N36" s="38"/>
    </row>
    <row r="37" spans="1:14" ht="51" x14ac:dyDescent="0.25">
      <c r="A37" s="59" t="s">
        <v>143</v>
      </c>
      <c r="B37" s="59" t="s">
        <v>23</v>
      </c>
      <c r="C37" s="60">
        <v>67221</v>
      </c>
      <c r="D37" s="42" t="s">
        <v>166</v>
      </c>
      <c r="E37" s="61" t="s">
        <v>57</v>
      </c>
      <c r="F37" s="62" t="s">
        <v>247</v>
      </c>
      <c r="G37" s="35" t="s">
        <v>141</v>
      </c>
      <c r="H37" s="51" t="s">
        <v>144</v>
      </c>
      <c r="I37" s="51">
        <v>0</v>
      </c>
      <c r="J37" s="51">
        <v>0</v>
      </c>
      <c r="K37" s="37">
        <v>4599.2450600000002</v>
      </c>
      <c r="L37" s="65">
        <v>0</v>
      </c>
      <c r="M37" s="65">
        <v>0</v>
      </c>
      <c r="N37" s="38"/>
    </row>
    <row r="38" spans="1:14" ht="51" x14ac:dyDescent="0.25">
      <c r="A38" s="59" t="s">
        <v>143</v>
      </c>
      <c r="B38" s="59" t="s">
        <v>23</v>
      </c>
      <c r="C38" s="60">
        <v>67221</v>
      </c>
      <c r="D38" s="42" t="s">
        <v>167</v>
      </c>
      <c r="E38" s="61" t="s">
        <v>57</v>
      </c>
      <c r="F38" s="62" t="s">
        <v>247</v>
      </c>
      <c r="G38" s="35" t="s">
        <v>141</v>
      </c>
      <c r="H38" s="51" t="s">
        <v>144</v>
      </c>
      <c r="I38" s="51">
        <v>0</v>
      </c>
      <c r="J38" s="51">
        <v>0</v>
      </c>
      <c r="K38" s="37">
        <v>11603.997880000001</v>
      </c>
      <c r="L38" s="65">
        <v>0</v>
      </c>
      <c r="M38" s="65">
        <v>0</v>
      </c>
      <c r="N38" s="38"/>
    </row>
    <row r="39" spans="1:14" ht="51" x14ac:dyDescent="0.25">
      <c r="A39" s="59" t="s">
        <v>143</v>
      </c>
      <c r="B39" s="59" t="s">
        <v>23</v>
      </c>
      <c r="C39" s="60">
        <v>67221</v>
      </c>
      <c r="D39" s="42" t="s">
        <v>168</v>
      </c>
      <c r="E39" s="61" t="s">
        <v>57</v>
      </c>
      <c r="F39" s="62" t="s">
        <v>247</v>
      </c>
      <c r="G39" s="35" t="s">
        <v>141</v>
      </c>
      <c r="H39" s="51" t="s">
        <v>144</v>
      </c>
      <c r="I39" s="51">
        <v>0</v>
      </c>
      <c r="J39" s="51">
        <v>0</v>
      </c>
      <c r="K39" s="37">
        <v>400</v>
      </c>
      <c r="L39" s="65">
        <v>0</v>
      </c>
      <c r="M39" s="65">
        <v>0</v>
      </c>
      <c r="N39" s="38"/>
    </row>
    <row r="40" spans="1:14" ht="51" x14ac:dyDescent="0.25">
      <c r="A40" s="59" t="s">
        <v>143</v>
      </c>
      <c r="B40" s="59" t="s">
        <v>23</v>
      </c>
      <c r="C40" s="60">
        <v>67221</v>
      </c>
      <c r="D40" s="42" t="s">
        <v>169</v>
      </c>
      <c r="E40" s="61" t="s">
        <v>57</v>
      </c>
      <c r="F40" s="62" t="s">
        <v>247</v>
      </c>
      <c r="G40" s="35" t="s">
        <v>141</v>
      </c>
      <c r="H40" s="51" t="s">
        <v>144</v>
      </c>
      <c r="I40" s="51">
        <v>0</v>
      </c>
      <c r="J40" s="51">
        <v>0</v>
      </c>
      <c r="K40" s="37">
        <v>1625</v>
      </c>
      <c r="L40" s="65">
        <v>0</v>
      </c>
      <c r="M40" s="65">
        <v>0</v>
      </c>
      <c r="N40" s="38"/>
    </row>
    <row r="41" spans="1:14" ht="51" x14ac:dyDescent="0.25">
      <c r="A41" s="59" t="s">
        <v>143</v>
      </c>
      <c r="B41" s="59" t="s">
        <v>23</v>
      </c>
      <c r="C41" s="60">
        <v>67221</v>
      </c>
      <c r="D41" s="42" t="s">
        <v>170</v>
      </c>
      <c r="E41" s="61" t="s">
        <v>57</v>
      </c>
      <c r="F41" s="62" t="s">
        <v>247</v>
      </c>
      <c r="G41" s="35" t="s">
        <v>141</v>
      </c>
      <c r="H41" s="51" t="s">
        <v>144</v>
      </c>
      <c r="I41" s="51">
        <v>0</v>
      </c>
      <c r="J41" s="51">
        <v>0</v>
      </c>
      <c r="K41" s="37">
        <v>24407.55</v>
      </c>
      <c r="L41" s="65">
        <v>0</v>
      </c>
      <c r="M41" s="65">
        <v>0</v>
      </c>
      <c r="N41" s="38"/>
    </row>
    <row r="42" spans="1:14" ht="51" x14ac:dyDescent="0.25">
      <c r="A42" s="59" t="s">
        <v>143</v>
      </c>
      <c r="B42" s="59" t="s">
        <v>23</v>
      </c>
      <c r="C42" s="60">
        <v>67221</v>
      </c>
      <c r="D42" s="42" t="s">
        <v>171</v>
      </c>
      <c r="E42" s="61" t="s">
        <v>57</v>
      </c>
      <c r="F42" s="62" t="s">
        <v>247</v>
      </c>
      <c r="G42" s="35" t="s">
        <v>141</v>
      </c>
      <c r="H42" s="51" t="s">
        <v>144</v>
      </c>
      <c r="I42" s="51">
        <v>0</v>
      </c>
      <c r="J42" s="51">
        <v>0</v>
      </c>
      <c r="K42" s="37">
        <v>1062.5</v>
      </c>
      <c r="L42" s="65">
        <v>0</v>
      </c>
      <c r="M42" s="65">
        <v>0</v>
      </c>
      <c r="N42" s="38"/>
    </row>
    <row r="43" spans="1:14" ht="51" x14ac:dyDescent="0.25">
      <c r="A43" s="59" t="s">
        <v>143</v>
      </c>
      <c r="B43" s="59" t="s">
        <v>23</v>
      </c>
      <c r="C43" s="60">
        <v>67221</v>
      </c>
      <c r="D43" s="42" t="s">
        <v>172</v>
      </c>
      <c r="E43" s="61" t="s">
        <v>57</v>
      </c>
      <c r="F43" s="62" t="s">
        <v>247</v>
      </c>
      <c r="G43" s="35" t="s">
        <v>141</v>
      </c>
      <c r="H43" s="51" t="s">
        <v>144</v>
      </c>
      <c r="I43" s="51">
        <v>0</v>
      </c>
      <c r="J43" s="51">
        <v>0</v>
      </c>
      <c r="K43" s="37">
        <v>1288.8</v>
      </c>
      <c r="L43" s="65">
        <v>0</v>
      </c>
      <c r="M43" s="65">
        <v>0</v>
      </c>
      <c r="N43" s="38"/>
    </row>
    <row r="44" spans="1:14" ht="51" x14ac:dyDescent="0.25">
      <c r="A44" s="59" t="s">
        <v>143</v>
      </c>
      <c r="B44" s="59" t="s">
        <v>23</v>
      </c>
      <c r="C44" s="60">
        <v>67221</v>
      </c>
      <c r="D44" s="42" t="s">
        <v>173</v>
      </c>
      <c r="E44" s="61" t="s">
        <v>57</v>
      </c>
      <c r="F44" s="62" t="s">
        <v>247</v>
      </c>
      <c r="G44" s="35" t="s">
        <v>141</v>
      </c>
      <c r="H44" s="51" t="s">
        <v>144</v>
      </c>
      <c r="I44" s="51">
        <v>0</v>
      </c>
      <c r="J44" s="51">
        <v>0</v>
      </c>
      <c r="K44" s="37">
        <v>1420</v>
      </c>
      <c r="L44" s="65">
        <v>0</v>
      </c>
      <c r="M44" s="65">
        <v>0</v>
      </c>
      <c r="N44" s="38"/>
    </row>
    <row r="45" spans="1:14" ht="51" x14ac:dyDescent="0.25">
      <c r="A45" s="59" t="s">
        <v>143</v>
      </c>
      <c r="B45" s="59" t="s">
        <v>23</v>
      </c>
      <c r="C45" s="60">
        <v>67221</v>
      </c>
      <c r="D45" s="42" t="s">
        <v>174</v>
      </c>
      <c r="E45" s="61" t="s">
        <v>57</v>
      </c>
      <c r="F45" s="62" t="s">
        <v>247</v>
      </c>
      <c r="G45" s="35" t="s">
        <v>141</v>
      </c>
      <c r="H45" s="51" t="s">
        <v>144</v>
      </c>
      <c r="I45" s="51">
        <v>0</v>
      </c>
      <c r="J45" s="51">
        <v>0</v>
      </c>
      <c r="K45" s="37">
        <v>1299.75</v>
      </c>
      <c r="L45" s="65">
        <v>0</v>
      </c>
      <c r="M45" s="65">
        <v>0</v>
      </c>
      <c r="N45" s="38"/>
    </row>
    <row r="46" spans="1:14" ht="51" x14ac:dyDescent="0.25">
      <c r="A46" s="59" t="s">
        <v>143</v>
      </c>
      <c r="B46" s="59" t="s">
        <v>23</v>
      </c>
      <c r="C46" s="60">
        <v>67221</v>
      </c>
      <c r="D46" s="42" t="s">
        <v>251</v>
      </c>
      <c r="E46" s="61" t="s">
        <v>57</v>
      </c>
      <c r="F46" s="62" t="s">
        <v>247</v>
      </c>
      <c r="G46" s="35" t="s">
        <v>141</v>
      </c>
      <c r="H46" s="51">
        <v>0</v>
      </c>
      <c r="I46" s="73" t="s">
        <v>254</v>
      </c>
      <c r="J46" s="73" t="s">
        <v>255</v>
      </c>
      <c r="K46" s="37">
        <v>0</v>
      </c>
      <c r="L46" s="69">
        <v>141465.55471</v>
      </c>
      <c r="M46" s="69">
        <v>117821.41866</v>
      </c>
      <c r="N46" s="38"/>
    </row>
    <row r="47" spans="1:14" ht="81" customHeight="1" x14ac:dyDescent="0.25">
      <c r="A47" s="15">
        <v>2</v>
      </c>
      <c r="B47" s="14" t="s">
        <v>23</v>
      </c>
      <c r="C47" s="63" t="s">
        <v>56</v>
      </c>
      <c r="D47" s="15" t="s">
        <v>240</v>
      </c>
      <c r="E47" s="16" t="s">
        <v>57</v>
      </c>
      <c r="F47" s="21" t="s">
        <v>104</v>
      </c>
      <c r="G47" s="15" t="s">
        <v>86</v>
      </c>
      <c r="H47" s="22">
        <v>1</v>
      </c>
      <c r="I47" s="64" t="s">
        <v>246</v>
      </c>
      <c r="J47" s="22">
        <v>0</v>
      </c>
      <c r="K47" s="17">
        <v>1200.028</v>
      </c>
      <c r="L47" s="17">
        <v>0</v>
      </c>
      <c r="M47" s="17">
        <v>0</v>
      </c>
      <c r="N47" s="27"/>
    </row>
    <row r="48" spans="1:14" ht="117" customHeight="1" x14ac:dyDescent="0.25">
      <c r="A48" s="15">
        <v>2</v>
      </c>
      <c r="B48" s="14" t="s">
        <v>23</v>
      </c>
      <c r="C48" s="63" t="s">
        <v>56</v>
      </c>
      <c r="D48" s="15" t="s">
        <v>241</v>
      </c>
      <c r="E48" s="16" t="s">
        <v>57</v>
      </c>
      <c r="F48" s="21" t="s">
        <v>105</v>
      </c>
      <c r="G48" s="15" t="s">
        <v>106</v>
      </c>
      <c r="H48" s="22">
        <v>1780</v>
      </c>
      <c r="I48" s="64" t="s">
        <v>246</v>
      </c>
      <c r="J48" s="22">
        <v>0</v>
      </c>
      <c r="K48" s="17">
        <v>26190.92</v>
      </c>
      <c r="L48" s="17">
        <v>0</v>
      </c>
      <c r="M48" s="17">
        <v>0</v>
      </c>
      <c r="N48" s="27"/>
    </row>
    <row r="49" spans="1:14" ht="79.5" customHeight="1" x14ac:dyDescent="0.25">
      <c r="A49" s="15">
        <v>2</v>
      </c>
      <c r="B49" s="14" t="s">
        <v>23</v>
      </c>
      <c r="C49" s="63" t="s">
        <v>56</v>
      </c>
      <c r="D49" s="15" t="s">
        <v>85</v>
      </c>
      <c r="E49" s="16" t="s">
        <v>57</v>
      </c>
      <c r="F49" s="21" t="s">
        <v>107</v>
      </c>
      <c r="G49" s="15" t="s">
        <v>86</v>
      </c>
      <c r="H49" s="22">
        <f>H50+H51</f>
        <v>1</v>
      </c>
      <c r="I49" s="64" t="s">
        <v>246</v>
      </c>
      <c r="J49" s="22">
        <f t="shared" ref="J49:M49" si="4">J50+J51</f>
        <v>1</v>
      </c>
      <c r="K49" s="17">
        <f>K50+K51</f>
        <v>6797.6</v>
      </c>
      <c r="L49" s="17">
        <f t="shared" si="4"/>
        <v>0</v>
      </c>
      <c r="M49" s="17">
        <f t="shared" si="4"/>
        <v>10699.49</v>
      </c>
      <c r="N49" s="27"/>
    </row>
    <row r="50" spans="1:14" ht="92.25" customHeight="1" x14ac:dyDescent="0.25">
      <c r="A50" s="35">
        <v>2</v>
      </c>
      <c r="B50" s="44" t="s">
        <v>23</v>
      </c>
      <c r="C50" s="45" t="s">
        <v>56</v>
      </c>
      <c r="D50" s="35" t="s">
        <v>242</v>
      </c>
      <c r="E50" s="61" t="s">
        <v>57</v>
      </c>
      <c r="F50" s="62" t="s">
        <v>107</v>
      </c>
      <c r="G50" s="35" t="s">
        <v>86</v>
      </c>
      <c r="H50" s="10">
        <v>1</v>
      </c>
      <c r="I50" s="10">
        <v>0</v>
      </c>
      <c r="J50" s="10">
        <v>0</v>
      </c>
      <c r="K50" s="37">
        <v>6797.6</v>
      </c>
      <c r="L50" s="37">
        <v>0</v>
      </c>
      <c r="M50" s="37">
        <v>0</v>
      </c>
      <c r="N50" s="27"/>
    </row>
    <row r="51" spans="1:14" ht="86.25" customHeight="1" x14ac:dyDescent="0.25">
      <c r="A51" s="35">
        <v>2</v>
      </c>
      <c r="B51" s="44" t="s">
        <v>23</v>
      </c>
      <c r="C51" s="45" t="s">
        <v>56</v>
      </c>
      <c r="D51" s="35" t="s">
        <v>243</v>
      </c>
      <c r="E51" s="61" t="s">
        <v>57</v>
      </c>
      <c r="F51" s="62" t="s">
        <v>107</v>
      </c>
      <c r="G51" s="35" t="s">
        <v>86</v>
      </c>
      <c r="H51" s="10">
        <v>0</v>
      </c>
      <c r="I51" s="10">
        <v>0</v>
      </c>
      <c r="J51" s="10">
        <v>1</v>
      </c>
      <c r="K51" s="37">
        <v>0</v>
      </c>
      <c r="L51" s="37">
        <v>0</v>
      </c>
      <c r="M51" s="37">
        <v>10699.49</v>
      </c>
      <c r="N51" s="27"/>
    </row>
    <row r="52" spans="1:14" ht="60.75" customHeight="1" x14ac:dyDescent="0.25">
      <c r="A52" s="15">
        <v>2</v>
      </c>
      <c r="B52" s="14" t="s">
        <v>23</v>
      </c>
      <c r="C52" s="63" t="s">
        <v>56</v>
      </c>
      <c r="D52" s="15" t="s">
        <v>244</v>
      </c>
      <c r="E52" s="16" t="s">
        <v>57</v>
      </c>
      <c r="F52" s="21" t="s">
        <v>108</v>
      </c>
      <c r="G52" s="15" t="s">
        <v>84</v>
      </c>
      <c r="H52" s="22">
        <v>7392</v>
      </c>
      <c r="I52" s="22">
        <v>5273</v>
      </c>
      <c r="J52" s="22" t="s">
        <v>151</v>
      </c>
      <c r="K52" s="17">
        <v>56340.22</v>
      </c>
      <c r="L52" s="17">
        <v>37396.959999999999</v>
      </c>
      <c r="M52" s="17">
        <v>0</v>
      </c>
      <c r="N52" s="27"/>
    </row>
  </sheetData>
  <mergeCells count="19">
    <mergeCell ref="A1:M1"/>
    <mergeCell ref="A3:A5"/>
    <mergeCell ref="B3:B5"/>
    <mergeCell ref="C3:C5"/>
    <mergeCell ref="D3:D5"/>
    <mergeCell ref="E3:E5"/>
    <mergeCell ref="F3:J3"/>
    <mergeCell ref="K3:M3"/>
    <mergeCell ref="F4:F5"/>
    <mergeCell ref="G4:G5"/>
    <mergeCell ref="H4:J4"/>
    <mergeCell ref="K4:K5"/>
    <mergeCell ref="L4:L5"/>
    <mergeCell ref="M4:M5"/>
    <mergeCell ref="D8:D10"/>
    <mergeCell ref="E8:E10"/>
    <mergeCell ref="A8:A10"/>
    <mergeCell ref="B8:B10"/>
    <mergeCell ref="C8:C10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0" fitToHeight="0" orientation="landscape" r:id="rId1"/>
  <ignoredErrors>
    <ignoredError sqref="H17:H18 H14:H16 A14:B14 H21:H45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M29"/>
  <sheetViews>
    <sheetView topLeftCell="A21" zoomScale="90" zoomScaleNormal="90" workbookViewId="0">
      <selection sqref="A1:M29"/>
    </sheetView>
  </sheetViews>
  <sheetFormatPr defaultRowHeight="15" x14ac:dyDescent="0.25"/>
  <cols>
    <col min="3" max="3" width="10.140625" customWidth="1"/>
    <col min="4" max="4" width="37.28515625" customWidth="1"/>
    <col min="5" max="5" width="32.85546875" customWidth="1"/>
    <col min="6" max="6" width="35.5703125" customWidth="1"/>
    <col min="7" max="10" width="9" customWidth="1"/>
    <col min="11" max="11" width="12.85546875" customWidth="1"/>
    <col min="12" max="12" width="12.140625" customWidth="1"/>
    <col min="13" max="13" width="12.7109375" customWidth="1"/>
    <col min="14" max="14" width="39.28515625" customWidth="1"/>
  </cols>
  <sheetData>
    <row r="1" spans="1:13" ht="48" customHeight="1" x14ac:dyDescent="0.25">
      <c r="A1" s="87" t="s">
        <v>58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</row>
    <row r="2" spans="1:13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107.25" customHeight="1" x14ac:dyDescent="0.25">
      <c r="A3" s="84" t="s">
        <v>8</v>
      </c>
      <c r="B3" s="84" t="s">
        <v>0</v>
      </c>
      <c r="C3" s="84" t="s">
        <v>1</v>
      </c>
      <c r="D3" s="89" t="s">
        <v>2</v>
      </c>
      <c r="E3" s="84" t="s">
        <v>10</v>
      </c>
      <c r="F3" s="84" t="s">
        <v>11</v>
      </c>
      <c r="G3" s="84"/>
      <c r="H3" s="84"/>
      <c r="I3" s="84"/>
      <c r="J3" s="84"/>
      <c r="K3" s="84" t="s">
        <v>13</v>
      </c>
      <c r="L3" s="84"/>
      <c r="M3" s="84"/>
    </row>
    <row r="4" spans="1:13" ht="17.25" customHeight="1" x14ac:dyDescent="0.25">
      <c r="A4" s="84"/>
      <c r="B4" s="84"/>
      <c r="C4" s="84"/>
      <c r="D4" s="89"/>
      <c r="E4" s="84"/>
      <c r="F4" s="84" t="s">
        <v>83</v>
      </c>
      <c r="G4" s="84" t="s">
        <v>5</v>
      </c>
      <c r="H4" s="84" t="s">
        <v>12</v>
      </c>
      <c r="I4" s="84"/>
      <c r="J4" s="84"/>
      <c r="K4" s="84" t="s">
        <v>14</v>
      </c>
      <c r="L4" s="84" t="s">
        <v>15</v>
      </c>
      <c r="M4" s="84" t="s">
        <v>16</v>
      </c>
    </row>
    <row r="5" spans="1:13" ht="34.5" customHeight="1" x14ac:dyDescent="0.25">
      <c r="A5" s="84"/>
      <c r="B5" s="84"/>
      <c r="C5" s="84"/>
      <c r="D5" s="89"/>
      <c r="E5" s="84"/>
      <c r="F5" s="84"/>
      <c r="G5" s="84"/>
      <c r="H5" s="2" t="s">
        <v>14</v>
      </c>
      <c r="I5" s="2" t="s">
        <v>15</v>
      </c>
      <c r="J5" s="2" t="s">
        <v>16</v>
      </c>
      <c r="K5" s="84"/>
      <c r="L5" s="84"/>
      <c r="M5" s="84"/>
    </row>
    <row r="6" spans="1:13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  <c r="M6" s="3">
        <v>13</v>
      </c>
    </row>
    <row r="7" spans="1:13" x14ac:dyDescent="0.25">
      <c r="A7" s="55"/>
      <c r="B7" s="29" t="s">
        <v>7</v>
      </c>
      <c r="C7" s="29" t="s">
        <v>7</v>
      </c>
      <c r="D7" s="29" t="s">
        <v>7</v>
      </c>
      <c r="E7" s="30" t="s">
        <v>137</v>
      </c>
      <c r="F7" s="29" t="s">
        <v>7</v>
      </c>
      <c r="G7" s="29" t="s">
        <v>7</v>
      </c>
      <c r="H7" s="29" t="s">
        <v>7</v>
      </c>
      <c r="I7" s="29" t="s">
        <v>7</v>
      </c>
      <c r="J7" s="29" t="s">
        <v>7</v>
      </c>
      <c r="K7" s="6">
        <f>K8+K9+K10+K11+K17+K18+K19+K25</f>
        <v>675455.19897999999</v>
      </c>
      <c r="L7" s="6">
        <f t="shared" ref="L7:M7" si="0">L8+L9+L10+L11+L17+L18+L19+L25</f>
        <v>677555.96754999994</v>
      </c>
      <c r="M7" s="6">
        <f t="shared" si="0"/>
        <v>684144.85866999999</v>
      </c>
    </row>
    <row r="8" spans="1:13" ht="25.5" x14ac:dyDescent="0.25">
      <c r="A8" s="97">
        <v>2</v>
      </c>
      <c r="B8" s="103" t="s">
        <v>31</v>
      </c>
      <c r="C8" s="106" t="s">
        <v>59</v>
      </c>
      <c r="D8" s="97" t="s">
        <v>85</v>
      </c>
      <c r="E8" s="100" t="s">
        <v>60</v>
      </c>
      <c r="F8" s="21" t="s">
        <v>250</v>
      </c>
      <c r="G8" s="15" t="s">
        <v>89</v>
      </c>
      <c r="H8" s="22">
        <v>2795124</v>
      </c>
      <c r="I8" s="22">
        <v>2795124</v>
      </c>
      <c r="J8" s="22">
        <v>2795124</v>
      </c>
      <c r="K8" s="17">
        <v>342671.58901</v>
      </c>
      <c r="L8" s="17">
        <v>342671.60316</v>
      </c>
      <c r="M8" s="17">
        <v>342671.61310000002</v>
      </c>
    </row>
    <row r="9" spans="1:13" ht="38.25" x14ac:dyDescent="0.25">
      <c r="A9" s="98"/>
      <c r="B9" s="104"/>
      <c r="C9" s="107"/>
      <c r="D9" s="98"/>
      <c r="E9" s="101"/>
      <c r="F9" s="21" t="s">
        <v>100</v>
      </c>
      <c r="G9" s="15" t="s">
        <v>84</v>
      </c>
      <c r="H9" s="22">
        <v>13500</v>
      </c>
      <c r="I9" s="22">
        <v>13500</v>
      </c>
      <c r="J9" s="22">
        <v>13500</v>
      </c>
      <c r="K9" s="17">
        <v>27260</v>
      </c>
      <c r="L9" s="17">
        <v>27260</v>
      </c>
      <c r="M9" s="17">
        <v>27260</v>
      </c>
    </row>
    <row r="10" spans="1:13" ht="115.5" customHeight="1" x14ac:dyDescent="0.25">
      <c r="A10" s="99"/>
      <c r="B10" s="105"/>
      <c r="C10" s="108"/>
      <c r="D10" s="99"/>
      <c r="E10" s="102"/>
      <c r="F10" s="21" t="s">
        <v>99</v>
      </c>
      <c r="G10" s="15" t="s">
        <v>84</v>
      </c>
      <c r="H10" s="22">
        <v>18300</v>
      </c>
      <c r="I10" s="22">
        <v>18300</v>
      </c>
      <c r="J10" s="22">
        <v>18300</v>
      </c>
      <c r="K10" s="17">
        <v>113828.08081</v>
      </c>
      <c r="L10" s="17">
        <v>113828.08081</v>
      </c>
      <c r="M10" s="17">
        <v>113828.08081</v>
      </c>
    </row>
    <row r="11" spans="1:13" ht="71.25" customHeight="1" x14ac:dyDescent="0.25">
      <c r="A11" s="15">
        <v>2</v>
      </c>
      <c r="B11" s="14" t="s">
        <v>31</v>
      </c>
      <c r="C11" s="63" t="s">
        <v>61</v>
      </c>
      <c r="D11" s="15" t="s">
        <v>85</v>
      </c>
      <c r="E11" s="16" t="s">
        <v>62</v>
      </c>
      <c r="F11" s="21" t="s">
        <v>103</v>
      </c>
      <c r="G11" s="15" t="s">
        <v>86</v>
      </c>
      <c r="H11" s="22">
        <v>3</v>
      </c>
      <c r="I11" s="22">
        <v>3</v>
      </c>
      <c r="J11" s="22">
        <v>3</v>
      </c>
      <c r="K11" s="17">
        <f>SUM(K12:K16)</f>
        <v>22175.274080000003</v>
      </c>
      <c r="L11" s="17">
        <f>SUM(L12:L16)</f>
        <v>22175.266019999999</v>
      </c>
      <c r="M11" s="17">
        <f t="shared" ref="M11" si="1">SUM(M12:M16)</f>
        <v>22175.266019999999</v>
      </c>
    </row>
    <row r="12" spans="1:13" ht="72" customHeight="1" x14ac:dyDescent="0.25">
      <c r="A12" s="56">
        <v>2</v>
      </c>
      <c r="B12" s="57" t="s">
        <v>31</v>
      </c>
      <c r="C12" s="58" t="s">
        <v>61</v>
      </c>
      <c r="D12" s="36" t="s">
        <v>233</v>
      </c>
      <c r="E12" s="61" t="s">
        <v>62</v>
      </c>
      <c r="F12" s="62" t="s">
        <v>103</v>
      </c>
      <c r="G12" s="35" t="s">
        <v>141</v>
      </c>
      <c r="H12" s="43" t="s">
        <v>144</v>
      </c>
      <c r="I12" s="39" t="s">
        <v>246</v>
      </c>
      <c r="J12" s="39" t="s">
        <v>246</v>
      </c>
      <c r="K12" s="37">
        <v>7799.8764300000003</v>
      </c>
      <c r="L12" s="67">
        <v>0</v>
      </c>
      <c r="M12" s="67">
        <v>0</v>
      </c>
    </row>
    <row r="13" spans="1:13" ht="74.25" customHeight="1" x14ac:dyDescent="0.25">
      <c r="A13" s="56">
        <v>2</v>
      </c>
      <c r="B13" s="57" t="s">
        <v>31</v>
      </c>
      <c r="C13" s="58" t="s">
        <v>61</v>
      </c>
      <c r="D13" s="36" t="s">
        <v>234</v>
      </c>
      <c r="E13" s="61" t="s">
        <v>62</v>
      </c>
      <c r="F13" s="62" t="s">
        <v>103</v>
      </c>
      <c r="G13" s="35" t="s">
        <v>141</v>
      </c>
      <c r="H13" s="43" t="s">
        <v>144</v>
      </c>
      <c r="I13" s="39" t="s">
        <v>246</v>
      </c>
      <c r="J13" s="39" t="s">
        <v>246</v>
      </c>
      <c r="K13" s="37">
        <v>11729.1193</v>
      </c>
      <c r="L13" s="67">
        <v>0</v>
      </c>
      <c r="M13" s="67">
        <v>0</v>
      </c>
    </row>
    <row r="14" spans="1:13" ht="73.5" customHeight="1" x14ac:dyDescent="0.25">
      <c r="A14" s="56">
        <v>2</v>
      </c>
      <c r="B14" s="57" t="s">
        <v>31</v>
      </c>
      <c r="C14" s="58" t="s">
        <v>61</v>
      </c>
      <c r="D14" s="36" t="s">
        <v>232</v>
      </c>
      <c r="E14" s="61" t="s">
        <v>62</v>
      </c>
      <c r="F14" s="62" t="s">
        <v>103</v>
      </c>
      <c r="G14" s="35" t="s">
        <v>141</v>
      </c>
      <c r="H14" s="43" t="s">
        <v>144</v>
      </c>
      <c r="I14" s="39" t="s">
        <v>246</v>
      </c>
      <c r="J14" s="39" t="s">
        <v>246</v>
      </c>
      <c r="K14" s="37">
        <v>2243.6999999999998</v>
      </c>
      <c r="L14" s="67">
        <v>0</v>
      </c>
      <c r="M14" s="67">
        <v>0</v>
      </c>
    </row>
    <row r="15" spans="1:13" ht="73.5" customHeight="1" x14ac:dyDescent="0.25">
      <c r="A15" s="56">
        <v>2</v>
      </c>
      <c r="B15" s="57" t="s">
        <v>31</v>
      </c>
      <c r="C15" s="58" t="s">
        <v>61</v>
      </c>
      <c r="D15" s="36" t="s">
        <v>235</v>
      </c>
      <c r="E15" s="61" t="s">
        <v>62</v>
      </c>
      <c r="F15" s="62" t="s">
        <v>103</v>
      </c>
      <c r="G15" s="35" t="s">
        <v>141</v>
      </c>
      <c r="H15" s="43" t="s">
        <v>144</v>
      </c>
      <c r="I15" s="39" t="s">
        <v>246</v>
      </c>
      <c r="J15" s="39" t="s">
        <v>246</v>
      </c>
      <c r="K15" s="37">
        <v>402.57835</v>
      </c>
      <c r="L15" s="67">
        <v>0</v>
      </c>
      <c r="M15" s="67">
        <v>0</v>
      </c>
    </row>
    <row r="16" spans="1:13" ht="73.5" customHeight="1" x14ac:dyDescent="0.25">
      <c r="A16" s="56">
        <v>2</v>
      </c>
      <c r="B16" s="57" t="s">
        <v>31</v>
      </c>
      <c r="C16" s="58" t="s">
        <v>61</v>
      </c>
      <c r="D16" s="36" t="s">
        <v>248</v>
      </c>
      <c r="E16" s="61" t="s">
        <v>62</v>
      </c>
      <c r="F16" s="62" t="s">
        <v>103</v>
      </c>
      <c r="G16" s="35" t="s">
        <v>141</v>
      </c>
      <c r="H16" s="43">
        <v>0</v>
      </c>
      <c r="I16" s="39" t="s">
        <v>249</v>
      </c>
      <c r="J16" s="39" t="s">
        <v>249</v>
      </c>
      <c r="K16" s="37">
        <v>0</v>
      </c>
      <c r="L16" s="68">
        <v>22175.266019999999</v>
      </c>
      <c r="M16" s="68">
        <v>22175.266019999999</v>
      </c>
    </row>
    <row r="17" spans="1:13" ht="39" customHeight="1" x14ac:dyDescent="0.25">
      <c r="A17" s="15">
        <v>2</v>
      </c>
      <c r="B17" s="14" t="s">
        <v>31</v>
      </c>
      <c r="C17" s="63" t="s">
        <v>63</v>
      </c>
      <c r="D17" s="15" t="s">
        <v>85</v>
      </c>
      <c r="E17" s="16" t="s">
        <v>64</v>
      </c>
      <c r="F17" s="21" t="s">
        <v>90</v>
      </c>
      <c r="G17" s="15" t="s">
        <v>84</v>
      </c>
      <c r="H17" s="22">
        <v>5840</v>
      </c>
      <c r="I17" s="22">
        <v>5840</v>
      </c>
      <c r="J17" s="22">
        <v>5840</v>
      </c>
      <c r="K17" s="17">
        <v>40951.306969999998</v>
      </c>
      <c r="L17" s="17">
        <v>40951.31697</v>
      </c>
      <c r="M17" s="17">
        <v>40951.31697</v>
      </c>
    </row>
    <row r="18" spans="1:13" ht="69" customHeight="1" x14ac:dyDescent="0.25">
      <c r="A18" s="15">
        <v>2</v>
      </c>
      <c r="B18" s="14" t="s">
        <v>31</v>
      </c>
      <c r="C18" s="63" t="s">
        <v>65</v>
      </c>
      <c r="D18" s="15" t="s">
        <v>91</v>
      </c>
      <c r="E18" s="16" t="s">
        <v>66</v>
      </c>
      <c r="F18" s="21" t="s">
        <v>90</v>
      </c>
      <c r="G18" s="15" t="s">
        <v>84</v>
      </c>
      <c r="H18" s="22">
        <v>13471</v>
      </c>
      <c r="I18" s="22">
        <v>13485</v>
      </c>
      <c r="J18" s="22">
        <v>13497</v>
      </c>
      <c r="K18" s="17">
        <v>73048.891090000005</v>
      </c>
      <c r="L18" s="17">
        <v>75149.64357</v>
      </c>
      <c r="M18" s="17">
        <v>81738.524749999997</v>
      </c>
    </row>
    <row r="19" spans="1:13" ht="84" customHeight="1" x14ac:dyDescent="0.25">
      <c r="A19" s="15">
        <v>2</v>
      </c>
      <c r="B19" s="14" t="s">
        <v>31</v>
      </c>
      <c r="C19" s="63" t="s">
        <v>67</v>
      </c>
      <c r="D19" s="15" t="s">
        <v>85</v>
      </c>
      <c r="E19" s="16" t="s">
        <v>68</v>
      </c>
      <c r="F19" s="21" t="s">
        <v>236</v>
      </c>
      <c r="G19" s="15" t="s">
        <v>86</v>
      </c>
      <c r="H19" s="22">
        <f>SUM(H20:H24)</f>
        <v>4</v>
      </c>
      <c r="I19" s="22">
        <f t="shared" ref="I19:J19" si="2">SUM(I20:I24)</f>
        <v>4</v>
      </c>
      <c r="J19" s="22">
        <f t="shared" si="2"/>
        <v>4</v>
      </c>
      <c r="K19" s="17">
        <f>SUM(K20:K24)</f>
        <v>33975.084999999992</v>
      </c>
      <c r="L19" s="17">
        <f>SUM(L20:L24)</f>
        <v>33975.084999999992</v>
      </c>
      <c r="M19" s="17">
        <f>SUM(M20:M24)</f>
        <v>33975.084999999992</v>
      </c>
    </row>
    <row r="20" spans="1:13" ht="51" customHeight="1" x14ac:dyDescent="0.25">
      <c r="A20" s="56">
        <v>2</v>
      </c>
      <c r="B20" s="57" t="s">
        <v>31</v>
      </c>
      <c r="C20" s="58" t="s">
        <v>67</v>
      </c>
      <c r="D20" s="36" t="s">
        <v>237</v>
      </c>
      <c r="E20" s="61" t="s">
        <v>68</v>
      </c>
      <c r="F20" s="62" t="s">
        <v>247</v>
      </c>
      <c r="G20" s="35" t="s">
        <v>141</v>
      </c>
      <c r="H20" s="51">
        <v>1</v>
      </c>
      <c r="I20" s="51">
        <v>0</v>
      </c>
      <c r="J20" s="51">
        <v>0</v>
      </c>
      <c r="K20" s="37">
        <v>18176.853999999999</v>
      </c>
      <c r="L20" s="65">
        <v>0</v>
      </c>
      <c r="M20" s="65">
        <v>0</v>
      </c>
    </row>
    <row r="21" spans="1:13" ht="54.75" customHeight="1" x14ac:dyDescent="0.25">
      <c r="A21" s="56">
        <v>2</v>
      </c>
      <c r="B21" s="57" t="s">
        <v>31</v>
      </c>
      <c r="C21" s="58" t="s">
        <v>67</v>
      </c>
      <c r="D21" s="50" t="s">
        <v>238</v>
      </c>
      <c r="E21" s="61" t="s">
        <v>68</v>
      </c>
      <c r="F21" s="62" t="s">
        <v>247</v>
      </c>
      <c r="G21" s="35" t="s">
        <v>141</v>
      </c>
      <c r="H21" s="51">
        <v>1</v>
      </c>
      <c r="I21" s="51">
        <v>0</v>
      </c>
      <c r="J21" s="51">
        <v>0</v>
      </c>
      <c r="K21" s="37">
        <v>11546.668</v>
      </c>
      <c r="L21" s="65">
        <v>0</v>
      </c>
      <c r="M21" s="65">
        <v>0</v>
      </c>
    </row>
    <row r="22" spans="1:13" ht="53.25" customHeight="1" x14ac:dyDescent="0.25">
      <c r="A22" s="56">
        <v>2</v>
      </c>
      <c r="B22" s="57" t="s">
        <v>31</v>
      </c>
      <c r="C22" s="58" t="s">
        <v>67</v>
      </c>
      <c r="D22" s="36" t="s">
        <v>234</v>
      </c>
      <c r="E22" s="61" t="s">
        <v>68</v>
      </c>
      <c r="F22" s="62" t="s">
        <v>247</v>
      </c>
      <c r="G22" s="35" t="s">
        <v>141</v>
      </c>
      <c r="H22" s="51">
        <v>1</v>
      </c>
      <c r="I22" s="51">
        <v>0</v>
      </c>
      <c r="J22" s="51">
        <v>0</v>
      </c>
      <c r="K22" s="37">
        <v>1207.2239999999999</v>
      </c>
      <c r="L22" s="65">
        <v>0</v>
      </c>
      <c r="M22" s="65">
        <v>0</v>
      </c>
    </row>
    <row r="23" spans="1:13" ht="53.25" customHeight="1" x14ac:dyDescent="0.25">
      <c r="A23" s="56">
        <v>2</v>
      </c>
      <c r="B23" s="57" t="s">
        <v>31</v>
      </c>
      <c r="C23" s="58" t="s">
        <v>67</v>
      </c>
      <c r="D23" s="36" t="s">
        <v>239</v>
      </c>
      <c r="E23" s="61" t="s">
        <v>68</v>
      </c>
      <c r="F23" s="62" t="s">
        <v>247</v>
      </c>
      <c r="G23" s="35" t="s">
        <v>141</v>
      </c>
      <c r="H23" s="51">
        <v>1</v>
      </c>
      <c r="I23" s="51">
        <v>0</v>
      </c>
      <c r="J23" s="51">
        <v>0</v>
      </c>
      <c r="K23" s="37">
        <v>3044.3389999999999</v>
      </c>
      <c r="L23" s="65">
        <v>0</v>
      </c>
      <c r="M23" s="65">
        <v>0</v>
      </c>
    </row>
    <row r="24" spans="1:13" ht="53.25" customHeight="1" x14ac:dyDescent="0.25">
      <c r="A24" s="56">
        <v>2</v>
      </c>
      <c r="B24" s="57" t="s">
        <v>31</v>
      </c>
      <c r="C24" s="58" t="s">
        <v>67</v>
      </c>
      <c r="D24" s="36" t="s">
        <v>252</v>
      </c>
      <c r="E24" s="61" t="s">
        <v>68</v>
      </c>
      <c r="F24" s="62" t="s">
        <v>247</v>
      </c>
      <c r="G24" s="35" t="s">
        <v>141</v>
      </c>
      <c r="H24" s="51">
        <v>0</v>
      </c>
      <c r="I24" s="51">
        <v>4</v>
      </c>
      <c r="J24" s="51">
        <v>4</v>
      </c>
      <c r="K24" s="37">
        <v>0</v>
      </c>
      <c r="L24" s="69">
        <v>33975.084999999992</v>
      </c>
      <c r="M24" s="69">
        <v>33975.084999999992</v>
      </c>
    </row>
    <row r="25" spans="1:13" ht="69" customHeight="1" x14ac:dyDescent="0.25">
      <c r="A25" s="15">
        <v>2</v>
      </c>
      <c r="B25" s="14" t="s">
        <v>31</v>
      </c>
      <c r="C25" s="63" t="s">
        <v>67</v>
      </c>
      <c r="D25" s="15" t="s">
        <v>85</v>
      </c>
      <c r="E25" s="16" t="s">
        <v>68</v>
      </c>
      <c r="F25" s="21" t="s">
        <v>103</v>
      </c>
      <c r="G25" s="15" t="s">
        <v>86</v>
      </c>
      <c r="H25" s="22">
        <v>3</v>
      </c>
      <c r="I25" s="22">
        <v>3</v>
      </c>
      <c r="J25" s="22">
        <v>3</v>
      </c>
      <c r="K25" s="17">
        <f>SUM(K26:K29)</f>
        <v>21544.972020000001</v>
      </c>
      <c r="L25" s="17">
        <f t="shared" ref="L25:M25" si="3">SUM(L26:L29)</f>
        <v>21544.972020000001</v>
      </c>
      <c r="M25" s="17">
        <f t="shared" si="3"/>
        <v>21544.972020000001</v>
      </c>
    </row>
    <row r="26" spans="1:13" ht="69" customHeight="1" x14ac:dyDescent="0.25">
      <c r="A26" s="35">
        <v>2</v>
      </c>
      <c r="B26" s="44" t="s">
        <v>31</v>
      </c>
      <c r="C26" s="45" t="s">
        <v>67</v>
      </c>
      <c r="D26" s="36" t="s">
        <v>237</v>
      </c>
      <c r="E26" s="46" t="s">
        <v>68</v>
      </c>
      <c r="F26" s="70" t="s">
        <v>103</v>
      </c>
      <c r="G26" s="35" t="s">
        <v>141</v>
      </c>
      <c r="H26" s="43" t="s">
        <v>144</v>
      </c>
      <c r="I26" s="43">
        <v>0</v>
      </c>
      <c r="J26" s="43">
        <v>0</v>
      </c>
      <c r="K26" s="37">
        <v>6000</v>
      </c>
      <c r="L26" s="67">
        <v>0</v>
      </c>
      <c r="M26" s="67">
        <v>0</v>
      </c>
    </row>
    <row r="27" spans="1:13" ht="77.25" customHeight="1" x14ac:dyDescent="0.25">
      <c r="A27" s="35">
        <v>2</v>
      </c>
      <c r="B27" s="44" t="s">
        <v>31</v>
      </c>
      <c r="C27" s="45" t="s">
        <v>67</v>
      </c>
      <c r="D27" s="50" t="s">
        <v>238</v>
      </c>
      <c r="E27" s="46" t="s">
        <v>68</v>
      </c>
      <c r="F27" s="70" t="s">
        <v>103</v>
      </c>
      <c r="G27" s="35" t="s">
        <v>141</v>
      </c>
      <c r="H27" s="43" t="s">
        <v>144</v>
      </c>
      <c r="I27" s="43">
        <v>0</v>
      </c>
      <c r="J27" s="43">
        <v>0</v>
      </c>
      <c r="K27" s="37">
        <v>3895</v>
      </c>
      <c r="L27" s="67">
        <v>0</v>
      </c>
      <c r="M27" s="67">
        <v>0</v>
      </c>
    </row>
    <row r="28" spans="1:13" ht="64.5" customHeight="1" x14ac:dyDescent="0.25">
      <c r="A28" s="35">
        <v>2</v>
      </c>
      <c r="B28" s="44" t="s">
        <v>31</v>
      </c>
      <c r="C28" s="45" t="s">
        <v>67</v>
      </c>
      <c r="D28" s="50" t="s">
        <v>239</v>
      </c>
      <c r="E28" s="46" t="s">
        <v>68</v>
      </c>
      <c r="F28" s="70" t="s">
        <v>103</v>
      </c>
      <c r="G28" s="35" t="s">
        <v>141</v>
      </c>
      <c r="H28" s="43" t="s">
        <v>144</v>
      </c>
      <c r="I28" s="43">
        <v>0</v>
      </c>
      <c r="J28" s="43">
        <v>0</v>
      </c>
      <c r="K28" s="37">
        <v>11649.972019999999</v>
      </c>
      <c r="L28" s="67">
        <v>0</v>
      </c>
      <c r="M28" s="67">
        <v>0</v>
      </c>
    </row>
    <row r="29" spans="1:13" ht="63.75" x14ac:dyDescent="0.25">
      <c r="A29" s="35">
        <v>2</v>
      </c>
      <c r="B29" s="44" t="s">
        <v>31</v>
      </c>
      <c r="C29" s="45" t="s">
        <v>67</v>
      </c>
      <c r="D29" s="50" t="s">
        <v>256</v>
      </c>
      <c r="E29" s="46" t="s">
        <v>68</v>
      </c>
      <c r="F29" s="70" t="s">
        <v>103</v>
      </c>
      <c r="G29" s="35" t="s">
        <v>141</v>
      </c>
      <c r="H29" s="43">
        <v>0</v>
      </c>
      <c r="I29" s="43">
        <v>3</v>
      </c>
      <c r="J29" s="43">
        <v>3</v>
      </c>
      <c r="K29" s="71"/>
      <c r="L29" s="72">
        <v>21544.972020000001</v>
      </c>
      <c r="M29" s="72">
        <v>21544.972020000001</v>
      </c>
    </row>
  </sheetData>
  <mergeCells count="19">
    <mergeCell ref="H4:J4"/>
    <mergeCell ref="K4:K5"/>
    <mergeCell ref="L4:L5"/>
    <mergeCell ref="M4:M5"/>
    <mergeCell ref="A1:M1"/>
    <mergeCell ref="A3:A5"/>
    <mergeCell ref="B3:B5"/>
    <mergeCell ref="C3:C5"/>
    <mergeCell ref="D3:D5"/>
    <mergeCell ref="E3:E5"/>
    <mergeCell ref="F3:J3"/>
    <mergeCell ref="K3:M3"/>
    <mergeCell ref="F4:F5"/>
    <mergeCell ref="G4:G5"/>
    <mergeCell ref="A8:A10"/>
    <mergeCell ref="B8:B10"/>
    <mergeCell ref="C8:C10"/>
    <mergeCell ref="D8:D10"/>
    <mergeCell ref="E8:E10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6" fitToHeight="0" orientation="landscape" r:id="rId1"/>
  <ignoredErrors>
    <ignoredError sqref="H12:H15 H26:H28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8"/>
  <sheetViews>
    <sheetView zoomScale="110" zoomScaleNormal="110" workbookViewId="0">
      <selection sqref="A1:M8"/>
    </sheetView>
  </sheetViews>
  <sheetFormatPr defaultRowHeight="15" x14ac:dyDescent="0.25"/>
  <cols>
    <col min="4" max="4" width="20" customWidth="1"/>
    <col min="5" max="5" width="26" customWidth="1"/>
    <col min="6" max="6" width="22.140625" customWidth="1"/>
    <col min="7" max="7" width="9" customWidth="1"/>
    <col min="8" max="8" width="10.42578125" customWidth="1"/>
    <col min="9" max="9" width="11" customWidth="1"/>
    <col min="10" max="10" width="10.5703125" customWidth="1"/>
    <col min="11" max="13" width="10.7109375" bestFit="1" customWidth="1"/>
  </cols>
  <sheetData>
    <row r="1" spans="1:14" ht="48" customHeight="1" x14ac:dyDescent="0.25">
      <c r="A1" s="87" t="s">
        <v>78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</row>
    <row r="2" spans="1:14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4" ht="107.25" customHeight="1" x14ac:dyDescent="0.25">
      <c r="A3" s="84" t="s">
        <v>8</v>
      </c>
      <c r="B3" s="84" t="s">
        <v>0</v>
      </c>
      <c r="C3" s="84" t="s">
        <v>1</v>
      </c>
      <c r="D3" s="89" t="s">
        <v>2</v>
      </c>
      <c r="E3" s="84" t="s">
        <v>10</v>
      </c>
      <c r="F3" s="84" t="s">
        <v>11</v>
      </c>
      <c r="G3" s="84"/>
      <c r="H3" s="84"/>
      <c r="I3" s="84"/>
      <c r="J3" s="84"/>
      <c r="K3" s="84" t="s">
        <v>13</v>
      </c>
      <c r="L3" s="84"/>
      <c r="M3" s="84"/>
    </row>
    <row r="4" spans="1:14" ht="17.25" customHeight="1" x14ac:dyDescent="0.25">
      <c r="A4" s="84"/>
      <c r="B4" s="84"/>
      <c r="C4" s="84"/>
      <c r="D4" s="89"/>
      <c r="E4" s="84"/>
      <c r="F4" s="84" t="s">
        <v>83</v>
      </c>
      <c r="G4" s="84" t="s">
        <v>5</v>
      </c>
      <c r="H4" s="84" t="s">
        <v>12</v>
      </c>
      <c r="I4" s="84"/>
      <c r="J4" s="84"/>
      <c r="K4" s="84" t="s">
        <v>14</v>
      </c>
      <c r="L4" s="84" t="s">
        <v>15</v>
      </c>
      <c r="M4" s="84" t="s">
        <v>16</v>
      </c>
    </row>
    <row r="5" spans="1:14" ht="34.5" customHeight="1" x14ac:dyDescent="0.25">
      <c r="A5" s="84"/>
      <c r="B5" s="84"/>
      <c r="C5" s="84"/>
      <c r="D5" s="89"/>
      <c r="E5" s="84"/>
      <c r="F5" s="84"/>
      <c r="G5" s="84"/>
      <c r="H5" s="2" t="s">
        <v>14</v>
      </c>
      <c r="I5" s="2" t="s">
        <v>15</v>
      </c>
      <c r="J5" s="2" t="s">
        <v>16</v>
      </c>
      <c r="K5" s="84"/>
      <c r="L5" s="84"/>
      <c r="M5" s="84"/>
    </row>
    <row r="6" spans="1:14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  <c r="M6" s="3">
        <v>13</v>
      </c>
    </row>
    <row r="7" spans="1:14" ht="25.5" x14ac:dyDescent="0.25">
      <c r="A7" s="55"/>
      <c r="B7" s="29" t="s">
        <v>7</v>
      </c>
      <c r="C7" s="29" t="s">
        <v>7</v>
      </c>
      <c r="D7" s="29" t="s">
        <v>7</v>
      </c>
      <c r="E7" s="30" t="s">
        <v>137</v>
      </c>
      <c r="F7" s="29" t="s">
        <v>7</v>
      </c>
      <c r="G7" s="29" t="s">
        <v>7</v>
      </c>
      <c r="H7" s="29" t="s">
        <v>7</v>
      </c>
      <c r="I7" s="29" t="s">
        <v>7</v>
      </c>
      <c r="J7" s="29" t="s">
        <v>7</v>
      </c>
      <c r="K7" s="6">
        <f>K8</f>
        <v>15506.290999999999</v>
      </c>
      <c r="L7" s="6">
        <f t="shared" ref="L7:M7" si="0">L8</f>
        <v>0</v>
      </c>
      <c r="M7" s="6">
        <f t="shared" si="0"/>
        <v>0</v>
      </c>
    </row>
    <row r="8" spans="1:14" ht="86.25" customHeight="1" x14ac:dyDescent="0.25">
      <c r="A8" s="15">
        <v>2</v>
      </c>
      <c r="B8" s="14" t="s">
        <v>39</v>
      </c>
      <c r="C8" s="63" t="s">
        <v>56</v>
      </c>
      <c r="D8" s="15" t="s">
        <v>244</v>
      </c>
      <c r="E8" s="16" t="s">
        <v>57</v>
      </c>
      <c r="F8" s="21" t="s">
        <v>102</v>
      </c>
      <c r="G8" s="15" t="s">
        <v>86</v>
      </c>
      <c r="H8" s="22">
        <v>39</v>
      </c>
      <c r="I8" s="22">
        <v>0</v>
      </c>
      <c r="J8" s="22">
        <v>0</v>
      </c>
      <c r="K8" s="17">
        <v>15506.290999999999</v>
      </c>
      <c r="L8" s="17">
        <v>0</v>
      </c>
      <c r="M8" s="17">
        <v>0</v>
      </c>
      <c r="N8" s="54"/>
    </row>
  </sheetData>
  <mergeCells count="14">
    <mergeCell ref="H4:J4"/>
    <mergeCell ref="K4:K5"/>
    <mergeCell ref="L4:L5"/>
    <mergeCell ref="M4:M5"/>
    <mergeCell ref="A1:M1"/>
    <mergeCell ref="A3:A5"/>
    <mergeCell ref="B3:B5"/>
    <mergeCell ref="C3:C5"/>
    <mergeCell ref="D3:D5"/>
    <mergeCell ref="E3:E5"/>
    <mergeCell ref="F3:J3"/>
    <mergeCell ref="K3:M3"/>
    <mergeCell ref="F4:F5"/>
    <mergeCell ref="G4:G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78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M10"/>
  <sheetViews>
    <sheetView zoomScaleNormal="100" workbookViewId="0">
      <selection sqref="A1:M10"/>
    </sheetView>
  </sheetViews>
  <sheetFormatPr defaultRowHeight="15" x14ac:dyDescent="0.25"/>
  <cols>
    <col min="4" max="4" width="12.7109375" customWidth="1"/>
    <col min="5" max="5" width="26" customWidth="1"/>
    <col min="6" max="6" width="17.42578125" customWidth="1"/>
    <col min="7" max="10" width="9" customWidth="1"/>
    <col min="11" max="13" width="10.7109375" bestFit="1" customWidth="1"/>
  </cols>
  <sheetData>
    <row r="1" spans="1:13" ht="48" customHeight="1" x14ac:dyDescent="0.25">
      <c r="A1" s="87" t="s">
        <v>69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</row>
    <row r="2" spans="1:13" ht="107.25" customHeight="1" x14ac:dyDescent="0.25">
      <c r="A2" s="84" t="s">
        <v>8</v>
      </c>
      <c r="B2" s="84" t="s">
        <v>0</v>
      </c>
      <c r="C2" s="84" t="s">
        <v>1</v>
      </c>
      <c r="D2" s="89" t="s">
        <v>2</v>
      </c>
      <c r="E2" s="84" t="s">
        <v>10</v>
      </c>
      <c r="F2" s="84" t="s">
        <v>11</v>
      </c>
      <c r="G2" s="84"/>
      <c r="H2" s="84"/>
      <c r="I2" s="84"/>
      <c r="J2" s="84"/>
      <c r="K2" s="84" t="s">
        <v>13</v>
      </c>
      <c r="L2" s="84"/>
      <c r="M2" s="84"/>
    </row>
    <row r="3" spans="1:13" ht="17.25" customHeight="1" x14ac:dyDescent="0.25">
      <c r="A3" s="84"/>
      <c r="B3" s="84"/>
      <c r="C3" s="84"/>
      <c r="D3" s="89"/>
      <c r="E3" s="84"/>
      <c r="F3" s="84" t="s">
        <v>83</v>
      </c>
      <c r="G3" s="84" t="s">
        <v>5</v>
      </c>
      <c r="H3" s="84" t="s">
        <v>12</v>
      </c>
      <c r="I3" s="84"/>
      <c r="J3" s="84"/>
      <c r="K3" s="84" t="s">
        <v>14</v>
      </c>
      <c r="L3" s="84" t="s">
        <v>15</v>
      </c>
      <c r="M3" s="84" t="s">
        <v>16</v>
      </c>
    </row>
    <row r="4" spans="1:13" ht="34.5" customHeight="1" x14ac:dyDescent="0.25">
      <c r="A4" s="84"/>
      <c r="B4" s="84"/>
      <c r="C4" s="84"/>
      <c r="D4" s="89"/>
      <c r="E4" s="84"/>
      <c r="F4" s="84"/>
      <c r="G4" s="84"/>
      <c r="H4" s="2" t="s">
        <v>14</v>
      </c>
      <c r="I4" s="2" t="s">
        <v>15</v>
      </c>
      <c r="J4" s="2" t="s">
        <v>16</v>
      </c>
      <c r="K4" s="84"/>
      <c r="L4" s="84"/>
      <c r="M4" s="84"/>
    </row>
    <row r="5" spans="1:13" x14ac:dyDescent="0.25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  <c r="J5" s="3">
        <v>10</v>
      </c>
      <c r="K5" s="3">
        <v>11</v>
      </c>
      <c r="L5" s="3">
        <v>12</v>
      </c>
      <c r="M5" s="3">
        <v>13</v>
      </c>
    </row>
    <row r="6" spans="1:13" ht="47.25" customHeight="1" x14ac:dyDescent="0.25">
      <c r="A6" s="55"/>
      <c r="B6" s="29" t="s">
        <v>7</v>
      </c>
      <c r="C6" s="29" t="s">
        <v>7</v>
      </c>
      <c r="D6" s="29" t="s">
        <v>7</v>
      </c>
      <c r="E6" s="30" t="s">
        <v>137</v>
      </c>
      <c r="F6" s="29" t="s">
        <v>7</v>
      </c>
      <c r="G6" s="29" t="s">
        <v>7</v>
      </c>
      <c r="H6" s="29" t="s">
        <v>7</v>
      </c>
      <c r="I6" s="29" t="s">
        <v>7</v>
      </c>
      <c r="J6" s="29" t="s">
        <v>7</v>
      </c>
      <c r="K6" s="6">
        <f>K7+K8+K9+K10</f>
        <v>26958</v>
      </c>
      <c r="L6" s="6">
        <f t="shared" ref="L6:M6" si="0">L7+L8+L9+L10</f>
        <v>26958</v>
      </c>
      <c r="M6" s="6">
        <f t="shared" si="0"/>
        <v>26958</v>
      </c>
    </row>
    <row r="7" spans="1:13" ht="38.25" x14ac:dyDescent="0.25">
      <c r="A7" s="15">
        <v>2</v>
      </c>
      <c r="B7" s="14" t="s">
        <v>70</v>
      </c>
      <c r="C7" s="63" t="s">
        <v>72</v>
      </c>
      <c r="D7" s="15" t="s">
        <v>93</v>
      </c>
      <c r="E7" s="16" t="s">
        <v>73</v>
      </c>
      <c r="F7" s="21" t="s">
        <v>95</v>
      </c>
      <c r="G7" s="15" t="s">
        <v>84</v>
      </c>
      <c r="H7" s="22">
        <v>76</v>
      </c>
      <c r="I7" s="22">
        <v>76</v>
      </c>
      <c r="J7" s="22">
        <v>76</v>
      </c>
      <c r="K7" s="17">
        <v>1368</v>
      </c>
      <c r="L7" s="17">
        <v>1368</v>
      </c>
      <c r="M7" s="17">
        <v>1368</v>
      </c>
    </row>
    <row r="8" spans="1:13" ht="51" x14ac:dyDescent="0.25">
      <c r="A8" s="15">
        <v>2</v>
      </c>
      <c r="B8" s="14" t="s">
        <v>70</v>
      </c>
      <c r="C8" s="63" t="s">
        <v>74</v>
      </c>
      <c r="D8" s="15" t="s">
        <v>85</v>
      </c>
      <c r="E8" s="16" t="s">
        <v>71</v>
      </c>
      <c r="F8" s="21" t="s">
        <v>96</v>
      </c>
      <c r="G8" s="15" t="s">
        <v>86</v>
      </c>
      <c r="H8" s="22">
        <v>21</v>
      </c>
      <c r="I8" s="22">
        <v>21</v>
      </c>
      <c r="J8" s="22">
        <v>21</v>
      </c>
      <c r="K8" s="17">
        <v>3150</v>
      </c>
      <c r="L8" s="17">
        <v>3150</v>
      </c>
      <c r="M8" s="17">
        <v>3150</v>
      </c>
    </row>
    <row r="9" spans="1:13" ht="63.75" x14ac:dyDescent="0.25">
      <c r="A9" s="15">
        <v>2</v>
      </c>
      <c r="B9" s="14" t="s">
        <v>70</v>
      </c>
      <c r="C9" s="63" t="s">
        <v>75</v>
      </c>
      <c r="D9" s="15" t="s">
        <v>85</v>
      </c>
      <c r="E9" s="16" t="s">
        <v>76</v>
      </c>
      <c r="F9" s="21" t="s">
        <v>95</v>
      </c>
      <c r="G9" s="15" t="s">
        <v>84</v>
      </c>
      <c r="H9" s="22">
        <v>13</v>
      </c>
      <c r="I9" s="22">
        <v>13</v>
      </c>
      <c r="J9" s="22">
        <v>13</v>
      </c>
      <c r="K9" s="17">
        <v>440</v>
      </c>
      <c r="L9" s="17">
        <v>440</v>
      </c>
      <c r="M9" s="17">
        <v>440</v>
      </c>
    </row>
    <row r="10" spans="1:13" ht="69" customHeight="1" x14ac:dyDescent="0.25">
      <c r="A10" s="15">
        <v>2</v>
      </c>
      <c r="B10" s="14" t="s">
        <v>70</v>
      </c>
      <c r="C10" s="63" t="s">
        <v>77</v>
      </c>
      <c r="D10" s="15" t="s">
        <v>94</v>
      </c>
      <c r="E10" s="16" t="s">
        <v>92</v>
      </c>
      <c r="F10" s="21" t="s">
        <v>97</v>
      </c>
      <c r="G10" s="15" t="s">
        <v>86</v>
      </c>
      <c r="H10" s="22">
        <v>55</v>
      </c>
      <c r="I10" s="22">
        <v>55</v>
      </c>
      <c r="J10" s="22">
        <v>55</v>
      </c>
      <c r="K10" s="17">
        <v>22000</v>
      </c>
      <c r="L10" s="17">
        <v>22000</v>
      </c>
      <c r="M10" s="17">
        <v>22000</v>
      </c>
    </row>
  </sheetData>
  <mergeCells count="14">
    <mergeCell ref="H3:J3"/>
    <mergeCell ref="K3:K4"/>
    <mergeCell ref="L3:L4"/>
    <mergeCell ref="M3:M4"/>
    <mergeCell ref="A1:M1"/>
    <mergeCell ref="A2:A4"/>
    <mergeCell ref="B2:B4"/>
    <mergeCell ref="C2:C4"/>
    <mergeCell ref="D2:D4"/>
    <mergeCell ref="E2:E4"/>
    <mergeCell ref="F2:J2"/>
    <mergeCell ref="K2:M2"/>
    <mergeCell ref="F3:F4"/>
    <mergeCell ref="G3:G4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42</vt:i4>
      </vt:variant>
    </vt:vector>
  </HeadingPairs>
  <TitlesOfParts>
    <vt:vector size="52" baseType="lpstr">
      <vt:lpstr>1.01</vt:lpstr>
      <vt:lpstr>1.02</vt:lpstr>
      <vt:lpstr>1.03</vt:lpstr>
      <vt:lpstr>1.Ю4</vt:lpstr>
      <vt:lpstr>2.01</vt:lpstr>
      <vt:lpstr>2.02</vt:lpstr>
      <vt:lpstr>2.03</vt:lpstr>
      <vt:lpstr>2.Ю4</vt:lpstr>
      <vt:lpstr>2.04</vt:lpstr>
      <vt:lpstr>2.Ю6</vt:lpstr>
      <vt:lpstr>'1.01'!_ftn4</vt:lpstr>
      <vt:lpstr>'1.02'!_ftn4</vt:lpstr>
      <vt:lpstr>'1.03'!_ftn4</vt:lpstr>
      <vt:lpstr>'1.Ю4'!_ftn4</vt:lpstr>
      <vt:lpstr>'1.01'!_ftnref1</vt:lpstr>
      <vt:lpstr>'1.02'!_ftnref1</vt:lpstr>
      <vt:lpstr>'1.03'!_ftnref1</vt:lpstr>
      <vt:lpstr>'1.Ю4'!_ftnref1</vt:lpstr>
      <vt:lpstr>'2.01'!_ftnref1</vt:lpstr>
      <vt:lpstr>'2.02'!_ftnref1</vt:lpstr>
      <vt:lpstr>'2.03'!_ftnref1</vt:lpstr>
      <vt:lpstr>'2.Ю4'!_ftnref1</vt:lpstr>
      <vt:lpstr>'2.Ю6'!_ftnref1</vt:lpstr>
      <vt:lpstr>'1.01'!_ftnref2</vt:lpstr>
      <vt:lpstr>'1.02'!_ftnref2</vt:lpstr>
      <vt:lpstr>'1.03'!_ftnref2</vt:lpstr>
      <vt:lpstr>'1.Ю4'!_ftnref2</vt:lpstr>
      <vt:lpstr>'2.01'!_ftnref2</vt:lpstr>
      <vt:lpstr>'2.02'!_ftnref2</vt:lpstr>
      <vt:lpstr>'2.03'!_ftnref2</vt:lpstr>
      <vt:lpstr>'2.Ю4'!_ftnref2</vt:lpstr>
      <vt:lpstr>'2.Ю6'!_ftnref2</vt:lpstr>
      <vt:lpstr>'1.01'!_ftnref3</vt:lpstr>
      <vt:lpstr>'1.02'!_ftnref3</vt:lpstr>
      <vt:lpstr>'1.03'!_ftnref3</vt:lpstr>
      <vt:lpstr>'1.Ю4'!_ftnref3</vt:lpstr>
      <vt:lpstr>'2.01'!_ftnref3</vt:lpstr>
      <vt:lpstr>'2.02'!_ftnref3</vt:lpstr>
      <vt:lpstr>'2.03'!_ftnref3</vt:lpstr>
      <vt:lpstr>'2.04'!_ftnref3</vt:lpstr>
      <vt:lpstr>'2.Ю4'!_ftnref3</vt:lpstr>
      <vt:lpstr>'2.Ю6'!_ftnref3</vt:lpstr>
      <vt:lpstr>'1.01'!Заголовки_для_печати</vt:lpstr>
      <vt:lpstr>'1.02'!Заголовки_для_печати</vt:lpstr>
      <vt:lpstr>'1.03'!Заголовки_для_печати</vt:lpstr>
      <vt:lpstr>'1.Ю4'!Заголовки_для_печати</vt:lpstr>
      <vt:lpstr>'2.01'!Заголовки_для_печати</vt:lpstr>
      <vt:lpstr>'2.02'!Заголовки_для_печати</vt:lpstr>
      <vt:lpstr>'2.03'!Заголовки_для_печати</vt:lpstr>
      <vt:lpstr>'2.04'!Заголовки_для_печати</vt:lpstr>
      <vt:lpstr>'2.Ю4'!Заголовки_для_печати</vt:lpstr>
      <vt:lpstr>'2.Ю6'!Заголовки_для_печати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Гадяцкая Екатерина Андреевна</dc:creator>
  <cp:lastModifiedBy>Григель Наталья Сергеевна</cp:lastModifiedBy>
  <cp:lastPrinted>2025-02-17T09:25:39Z</cp:lastPrinted>
  <dcterms:created xsi:type="dcterms:W3CDTF">2025-01-16T07:22:11Z</dcterms:created>
  <dcterms:modified xsi:type="dcterms:W3CDTF">2025-02-19T16:44:18Z</dcterms:modified>
</cp:coreProperties>
</file>